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Wertung Laufen M" sheetId="1" r:id="rId1"/>
    <sheet name="Nordicwalking M" sheetId="2" r:id="rId2"/>
    <sheet name="Wertung Laufen W" sheetId="3" r:id="rId3"/>
    <sheet name="Nordicwalking W" sheetId="4" r:id="rId4"/>
  </sheets>
  <definedNames>
    <definedName name="_xlnm.Print_Area" localSheetId="1">'Nordicwalking M'!$A$1:$L$22</definedName>
  </definedNames>
  <calcPr fullCalcOnLoad="1"/>
</workbook>
</file>

<file path=xl/sharedStrings.xml><?xml version="1.0" encoding="utf-8"?>
<sst xmlns="http://schemas.openxmlformats.org/spreadsheetml/2006/main" count="1271" uniqueCount="529">
  <si>
    <t>CUP Wienläuft WAT 2013 Zwischenwertung</t>
  </si>
  <si>
    <t>Läuferdaten</t>
  </si>
  <si>
    <t>Berglauf Bisamberg</t>
  </si>
  <si>
    <t>Run 15</t>
  </si>
  <si>
    <t>Stadion Center Lauf</t>
  </si>
  <si>
    <t>Brigittenauer Bezirkslauf</t>
  </si>
  <si>
    <t>Simmeringer Haide Lauf</t>
  </si>
  <si>
    <t>Rang</t>
  </si>
  <si>
    <t>Name</t>
  </si>
  <si>
    <t>Jg</t>
  </si>
  <si>
    <t>Klasse</t>
  </si>
  <si>
    <t>NAT</t>
  </si>
  <si>
    <t>Verein</t>
  </si>
  <si>
    <t>Geschlecht</t>
  </si>
  <si>
    <t>Halbmarathon</t>
  </si>
  <si>
    <t>Fun Run</t>
  </si>
  <si>
    <t>Junior Run</t>
  </si>
  <si>
    <t>Kids Run</t>
  </si>
  <si>
    <t>Mini Run</t>
  </si>
  <si>
    <t>5km Lauf</t>
  </si>
  <si>
    <t>10km Lauf</t>
  </si>
  <si>
    <t>15km Lauf</t>
  </si>
  <si>
    <t>Bisamberglauf</t>
  </si>
  <si>
    <t>Schnupperlauf</t>
  </si>
  <si>
    <t>Hauptlauf</t>
  </si>
  <si>
    <t>Jugendlauf - Fun Run</t>
  </si>
  <si>
    <t>SchülerInnenlauf U14 U12</t>
  </si>
  <si>
    <t>SchülerInnenlauf U10 U8</t>
  </si>
  <si>
    <t>Knirpselauf</t>
  </si>
  <si>
    <t>5 km Bewerb</t>
  </si>
  <si>
    <t>10 km Bewerb</t>
  </si>
  <si>
    <t>500 m</t>
  </si>
  <si>
    <t>1500m</t>
  </si>
  <si>
    <t>2000 m</t>
  </si>
  <si>
    <t>9,5 km</t>
  </si>
  <si>
    <t>Hobbylauf 4,75 km</t>
  </si>
  <si>
    <t>Kinder 1,18 km</t>
  </si>
  <si>
    <t>Knirpse</t>
  </si>
  <si>
    <t>5 km MCR</t>
  </si>
  <si>
    <t>10 km MCR</t>
  </si>
  <si>
    <t>Juniorlauf</t>
  </si>
  <si>
    <t>Kidslauf K1 &amp; K2</t>
  </si>
  <si>
    <t>Kidslauf K3&amp; K4</t>
  </si>
  <si>
    <t>Minilauf</t>
  </si>
  <si>
    <t>5 km XCR</t>
  </si>
  <si>
    <t>10 km XCR</t>
  </si>
  <si>
    <t xml:space="preserve">Hauptl. 10 km </t>
  </si>
  <si>
    <t xml:space="preserve">Hobbylauf 4,5 km </t>
  </si>
  <si>
    <t>Kinderl. 1500m</t>
  </si>
  <si>
    <t>Knirpsel. 400 m</t>
  </si>
  <si>
    <t>Kinderlauf 400m</t>
  </si>
  <si>
    <t>Kurzstrecke 3,8 km</t>
  </si>
  <si>
    <t xml:space="preserve">Standardstrecke 9 km </t>
  </si>
  <si>
    <t>600m Lauf</t>
  </si>
  <si>
    <t>1200m Lauf</t>
  </si>
  <si>
    <t>Kinderlauf-1k</t>
  </si>
  <si>
    <t>Hauptlauf-5k</t>
  </si>
  <si>
    <t>Hauptlauf-10k</t>
  </si>
  <si>
    <t>Hauptlauf-15k</t>
  </si>
  <si>
    <t>Barfußlauf-1k</t>
  </si>
  <si>
    <t>U10</t>
  </si>
  <si>
    <t xml:space="preserve">AUT       </t>
  </si>
  <si>
    <t>M</t>
  </si>
  <si>
    <t xml:space="preserve">Treipl Gerald </t>
  </si>
  <si>
    <t>AUT</t>
  </si>
  <si>
    <t>Steinabrückl</t>
  </si>
  <si>
    <t xml:space="preserve">Maniak Norbert </t>
  </si>
  <si>
    <t xml:space="preserve">Pavlovsky Gerhard </t>
  </si>
  <si>
    <t>LCC Wien</t>
  </si>
  <si>
    <t>RUS</t>
  </si>
  <si>
    <t>Limita Unlimited</t>
  </si>
  <si>
    <t>Höbinger Markus</t>
  </si>
  <si>
    <t>Rasso Runners</t>
  </si>
  <si>
    <t>Pucher Andreas</t>
  </si>
  <si>
    <t>Koschitz Max</t>
  </si>
  <si>
    <t>U14</t>
  </si>
  <si>
    <t>Volleyball Döbling</t>
  </si>
  <si>
    <t>Batke Rudolf</t>
  </si>
  <si>
    <t>LC STRASSHOF</t>
  </si>
  <si>
    <t>Gamsjäger Moritz</t>
  </si>
  <si>
    <t>Dynamo Seyring</t>
  </si>
  <si>
    <t xml:space="preserve">Karall Johannes </t>
  </si>
  <si>
    <t>Bawag PSK Sportclub</t>
  </si>
  <si>
    <t>Gamsjäger Andreas</t>
  </si>
  <si>
    <t>U8</t>
  </si>
  <si>
    <t xml:space="preserve">Ziola Grzegorz </t>
  </si>
  <si>
    <t>POL</t>
  </si>
  <si>
    <t>Wien</t>
  </si>
  <si>
    <t xml:space="preserve">Rosol Alexander </t>
  </si>
  <si>
    <t xml:space="preserve">Pinterich Paul </t>
  </si>
  <si>
    <t>Uww</t>
  </si>
  <si>
    <t>Makray Benedek</t>
  </si>
  <si>
    <t xml:space="preserve">Fröhlich Günter </t>
  </si>
  <si>
    <t>1. LC Parndorf</t>
  </si>
  <si>
    <t xml:space="preserve">Halper Christian </t>
  </si>
  <si>
    <t xml:space="preserve">Cech Walter </t>
  </si>
  <si>
    <t>SV Finanz</t>
  </si>
  <si>
    <t xml:space="preserve">Andermann Nicolas </t>
  </si>
  <si>
    <t>U16</t>
  </si>
  <si>
    <t>KUS ÖBV Pro Team</t>
  </si>
  <si>
    <t xml:space="preserve">Ezike Daniel </t>
  </si>
  <si>
    <t xml:space="preserve">Karner Andreas </t>
  </si>
  <si>
    <t>Rt Nö Ost</t>
  </si>
  <si>
    <t xml:space="preserve">Brückler Michael </t>
  </si>
  <si>
    <t>General TQ Club</t>
  </si>
  <si>
    <t xml:space="preserve">Tacho Roman </t>
  </si>
  <si>
    <t xml:space="preserve">Schiller Lukas </t>
  </si>
  <si>
    <t>Kliment Frederik</t>
  </si>
  <si>
    <t>U20</t>
  </si>
  <si>
    <t xml:space="preserve">Labner Philipp </t>
  </si>
  <si>
    <t xml:space="preserve">Rupp Otto </t>
  </si>
  <si>
    <t xml:space="preserve">Trencsanyi Ludwig </t>
  </si>
  <si>
    <t xml:space="preserve">Zemansky Manfred </t>
  </si>
  <si>
    <t xml:space="preserve">Besler Robert </t>
  </si>
  <si>
    <t xml:space="preserve">Heinzl Rainer </t>
  </si>
  <si>
    <t>GdG KMSfB</t>
  </si>
  <si>
    <t xml:space="preserve">Gartner Christian </t>
  </si>
  <si>
    <t xml:space="preserve">Marschitz Constantin-Hans </t>
  </si>
  <si>
    <t xml:space="preserve">Ninic Nenad </t>
  </si>
  <si>
    <t>Sportunion Perchtoldsdorf</t>
  </si>
  <si>
    <t>Frühstück Lino</t>
  </si>
  <si>
    <t>Sacre Coeur</t>
  </si>
  <si>
    <t xml:space="preserve">Sanchis Antonio </t>
  </si>
  <si>
    <t>ESP</t>
  </si>
  <si>
    <t xml:space="preserve">Schiller Thomas </t>
  </si>
  <si>
    <t>Generali SV</t>
  </si>
  <si>
    <t>Wamprechtshammer Dominik</t>
  </si>
  <si>
    <t>U6</t>
  </si>
  <si>
    <t xml:space="preserve">Nendwich Florian </t>
  </si>
  <si>
    <t xml:space="preserve">Pospisil Philipp </t>
  </si>
  <si>
    <t xml:space="preserve">Köhler Matthias </t>
  </si>
  <si>
    <t>koehlaw.at</t>
  </si>
  <si>
    <t xml:space="preserve">Skarek Josef </t>
  </si>
  <si>
    <t xml:space="preserve">Ronco Alessio </t>
  </si>
  <si>
    <t xml:space="preserve">Heher Franz </t>
  </si>
  <si>
    <t xml:space="preserve">Seifert Marcus </t>
  </si>
  <si>
    <t>Böhm Alexander</t>
  </si>
  <si>
    <t>Tonys Laufshop</t>
  </si>
  <si>
    <t>Temper Karl</t>
  </si>
  <si>
    <t>RC Gutenbrunn</t>
  </si>
  <si>
    <t>LG Wien</t>
  </si>
  <si>
    <t xml:space="preserve">Keim Josef </t>
  </si>
  <si>
    <t>Freunde Des Laufsports</t>
  </si>
  <si>
    <t xml:space="preserve">Jahoda Reinhard </t>
  </si>
  <si>
    <t>SC Alcatel Lucent Austria</t>
  </si>
  <si>
    <t xml:space="preserve">Gärtner René </t>
  </si>
  <si>
    <t>Freunde des Laufsports</t>
  </si>
  <si>
    <t>LAC Harlekin</t>
  </si>
  <si>
    <t>Radic Sinisa</t>
  </si>
  <si>
    <t xml:space="preserve">Wirtl Michael </t>
  </si>
  <si>
    <t xml:space="preserve">Dvorak Wolfgang </t>
  </si>
  <si>
    <t xml:space="preserve">Burger Robert </t>
  </si>
  <si>
    <t>Raiffeisen</t>
  </si>
  <si>
    <t xml:space="preserve">Möslinger Marco </t>
  </si>
  <si>
    <t xml:space="preserve">Grom Günter </t>
  </si>
  <si>
    <t>ATV Vösendorf</t>
  </si>
  <si>
    <t xml:space="preserve">Obritzberger Marco </t>
  </si>
  <si>
    <t>Tempobolzer</t>
  </si>
  <si>
    <t>LV Falsche Hasen</t>
  </si>
  <si>
    <t xml:space="preserve">Pázmándi Christian </t>
  </si>
  <si>
    <t>Staudinger Gustav</t>
  </si>
  <si>
    <t>U12</t>
  </si>
  <si>
    <t xml:space="preserve">Oduala Steve </t>
  </si>
  <si>
    <t xml:space="preserve">Heger David </t>
  </si>
  <si>
    <t>Bockfließ</t>
  </si>
  <si>
    <t>Bad Vöslau</t>
  </si>
  <si>
    <t xml:space="preserve">Pontasch Gerhard </t>
  </si>
  <si>
    <t>Ruzizka Josef</t>
  </si>
  <si>
    <t xml:space="preserve">Schramböck Roland </t>
  </si>
  <si>
    <t>Piestingtal Runners</t>
  </si>
  <si>
    <t xml:space="preserve">Pauli Felix </t>
  </si>
  <si>
    <t>LC Asparn</t>
  </si>
  <si>
    <t xml:space="preserve">Spalj Johannes </t>
  </si>
  <si>
    <t xml:space="preserve">Pfeiffer Walter </t>
  </si>
  <si>
    <t>Roth Günter</t>
  </si>
  <si>
    <t>Schwechat</t>
  </si>
  <si>
    <t xml:space="preserve">Schramböck Christoph </t>
  </si>
  <si>
    <t>Ösv</t>
  </si>
  <si>
    <t>ASV Andlersdorf</t>
  </si>
  <si>
    <t>ASKÖ Währing</t>
  </si>
  <si>
    <t>Team Austria Unlimited</t>
  </si>
  <si>
    <t xml:space="preserve">Kern Hans </t>
  </si>
  <si>
    <t xml:space="preserve">Brunner Andreas </t>
  </si>
  <si>
    <t>Stolz Josef</t>
  </si>
  <si>
    <t xml:space="preserve">Schlechta Dominik </t>
  </si>
  <si>
    <t xml:space="preserve">Schramböck Lukas </t>
  </si>
  <si>
    <t xml:space="preserve">Lipp Gerhard </t>
  </si>
  <si>
    <t>Hainburg</t>
  </si>
  <si>
    <t xml:space="preserve">Burner Josef </t>
  </si>
  <si>
    <t xml:space="preserve">Hanyka Herbert </t>
  </si>
  <si>
    <t>Wiener Linien Hauptwerkstätte</t>
  </si>
  <si>
    <t xml:space="preserve">Zauner Günter </t>
  </si>
  <si>
    <t>Rigaud Michael</t>
  </si>
  <si>
    <t xml:space="preserve">Bauer Sven </t>
  </si>
  <si>
    <t>LC Strasshof</t>
  </si>
  <si>
    <t>Haensse Sebastian</t>
  </si>
  <si>
    <t xml:space="preserve">Tomek Nicolas </t>
  </si>
  <si>
    <t>Nordic Walking Verein Gerasdorf</t>
  </si>
  <si>
    <t xml:space="preserve">Spitzer Karl </t>
  </si>
  <si>
    <t xml:space="preserve">Pils Robert </t>
  </si>
  <si>
    <t xml:space="preserve">Sethaler Markus </t>
  </si>
  <si>
    <t xml:space="preserve">Broucek Robert </t>
  </si>
  <si>
    <t>LCC</t>
  </si>
  <si>
    <t>CUP Wienläuft WAT 2013</t>
  </si>
  <si>
    <t>Nordic Walkerdaten</t>
  </si>
  <si>
    <t xml:space="preserve">Vorauer Viktor </t>
  </si>
  <si>
    <t xml:space="preserve">Lang Sebastian </t>
  </si>
  <si>
    <t>U40</t>
  </si>
  <si>
    <t xml:space="preserve">Wellan Alexander </t>
  </si>
  <si>
    <t>Bank Austria Sektion Schilanglauf</t>
  </si>
  <si>
    <t xml:space="preserve">Tichy Andreas </t>
  </si>
  <si>
    <t xml:space="preserve">Straub Georg </t>
  </si>
  <si>
    <t>Login</t>
  </si>
  <si>
    <t xml:space="preserve">Grohmann Herbert </t>
  </si>
  <si>
    <t xml:space="preserve">Baldauf Franz-Josef </t>
  </si>
  <si>
    <t xml:space="preserve">Buresch Emil </t>
  </si>
  <si>
    <t>HSV Nordicwalking</t>
  </si>
  <si>
    <t xml:space="preserve">Pawlik Gerhard </t>
  </si>
  <si>
    <t xml:space="preserve">Kudilek Thomas </t>
  </si>
  <si>
    <t xml:space="preserve">Novosel Mario </t>
  </si>
  <si>
    <t xml:space="preserve">Konvalina Ludwig </t>
  </si>
  <si>
    <t xml:space="preserve">Wieser Gerhard </t>
  </si>
  <si>
    <t xml:space="preserve">Wenty Robert </t>
  </si>
  <si>
    <t xml:space="preserve">Waldmann Manfred </t>
  </si>
  <si>
    <t xml:space="preserve">Krenn Egbert </t>
  </si>
  <si>
    <t xml:space="preserve">Wlucka Wolfgang </t>
  </si>
  <si>
    <t xml:space="preserve">Leuschner Helmut </t>
  </si>
  <si>
    <t>NHM Wien</t>
  </si>
  <si>
    <t xml:space="preserve">Charwot Andreas </t>
  </si>
  <si>
    <t>Kinderlauf-1,5k</t>
  </si>
  <si>
    <t>Jugend-und Hobbylauf-5k</t>
  </si>
  <si>
    <t>Hauptlauf-10k2</t>
  </si>
  <si>
    <t xml:space="preserve">Rosner Bernd </t>
  </si>
  <si>
    <t xml:space="preserve">Eder Andreas </t>
  </si>
  <si>
    <t xml:space="preserve">Tomes Engelbert </t>
  </si>
  <si>
    <t xml:space="preserve">Rubenz Stefan </t>
  </si>
  <si>
    <t xml:space="preserve">Hasanoski Safet </t>
  </si>
  <si>
    <t xml:space="preserve">Hartl Rudolf </t>
  </si>
  <si>
    <t>Nordic Walking</t>
  </si>
  <si>
    <t>Donauparklauf</t>
  </si>
  <si>
    <t>Nordic Walking2</t>
  </si>
  <si>
    <t xml:space="preserve">Jaidhauser Emil </t>
  </si>
  <si>
    <t xml:space="preserve">Riedler Michael </t>
  </si>
  <si>
    <t>mmlayout</t>
  </si>
  <si>
    <t>Emmett Roger</t>
  </si>
  <si>
    <t xml:space="preserve">M </t>
  </si>
  <si>
    <t>WAT 20</t>
  </si>
  <si>
    <t xml:space="preserve">Giefing Werner </t>
  </si>
  <si>
    <t>Willendorf</t>
  </si>
  <si>
    <t xml:space="preserve">Kleber Christian </t>
  </si>
  <si>
    <t xml:space="preserve">Wohak Helmut </t>
  </si>
  <si>
    <t xml:space="preserve">Fürlinger Johannes </t>
  </si>
  <si>
    <t xml:space="preserve">Stroh Andreas </t>
  </si>
  <si>
    <t xml:space="preserve">Vozi-Kolbinger Michael </t>
  </si>
  <si>
    <t xml:space="preserve">Aigner Martin </t>
  </si>
  <si>
    <t xml:space="preserve">Dominik Johann </t>
  </si>
  <si>
    <t xml:space="preserve">Stroh Christopher </t>
  </si>
  <si>
    <t xml:space="preserve">Wamprechtshammer Benedikt </t>
  </si>
  <si>
    <t>Meidlinger Bezirkslauf</t>
  </si>
  <si>
    <t>Nordic Walking3</t>
  </si>
  <si>
    <t>Kasemir Gerhard</t>
  </si>
  <si>
    <t>Schreyvogl Sebastian</t>
  </si>
  <si>
    <t>55+ Lauf</t>
  </si>
  <si>
    <t>Nordic Walking4</t>
  </si>
  <si>
    <t>Ilyasov Vadim</t>
  </si>
  <si>
    <t>Schafschetzy Achim</t>
  </si>
  <si>
    <t>Vienna Night Run</t>
  </si>
  <si>
    <t>Müllner Herbert Dr.</t>
  </si>
  <si>
    <t>Nordic Walking5</t>
  </si>
  <si>
    <t>Jubiläumswarte Lauf</t>
  </si>
  <si>
    <t>Nordic Walking6</t>
  </si>
  <si>
    <t xml:space="preserve">Ulrich Felix </t>
  </si>
  <si>
    <t xml:space="preserve">Böhm Gottfried </t>
  </si>
  <si>
    <t>Stammersdorferwinzer Lauf</t>
  </si>
  <si>
    <t>Nordic Walking7</t>
  </si>
  <si>
    <t>Nordic Walking8</t>
  </si>
  <si>
    <t>Nordic Walking9</t>
  </si>
  <si>
    <t>Nordic Walking10</t>
  </si>
  <si>
    <t>Nordic Walking11</t>
  </si>
  <si>
    <t xml:space="preserve">Fun Run </t>
  </si>
  <si>
    <t>Wiener Feuerwehr Lauf</t>
  </si>
  <si>
    <t>Landstrasser Bezirkslauf</t>
  </si>
  <si>
    <t>Millennium City Run</t>
  </si>
  <si>
    <t>Brigittenauer Bezirks Lauf</t>
  </si>
  <si>
    <t>XCross Run</t>
  </si>
  <si>
    <t>Simmeringer Haide  Lauf</t>
  </si>
  <si>
    <t>Summerstage Lauf</t>
  </si>
  <si>
    <t>Wald und Wiesen Lauf</t>
  </si>
  <si>
    <t>Augarten Lauf</t>
  </si>
  <si>
    <t>Gesundheitslauf2</t>
  </si>
  <si>
    <t>Hauptlauf 2</t>
  </si>
  <si>
    <t>Knirpse22</t>
  </si>
  <si>
    <t>Schüler2</t>
  </si>
  <si>
    <t>Stammersdorfer Winzer Lauf</t>
  </si>
  <si>
    <t>Hauptlauf 7200m2</t>
  </si>
  <si>
    <t>Kinderlauf 800m2</t>
  </si>
  <si>
    <t>Schülerlauf 1500 m2</t>
  </si>
  <si>
    <t>Hauptlauf 5200m2</t>
  </si>
  <si>
    <t>Schülerlauf 2000m2</t>
  </si>
  <si>
    <t>Liesinger Herbstlauf</t>
  </si>
  <si>
    <t>Hauptlauf22</t>
  </si>
  <si>
    <t>Hobbylauf3</t>
  </si>
  <si>
    <t>Kinderlauf2</t>
  </si>
  <si>
    <t>Knirpselauf22</t>
  </si>
  <si>
    <t>1000m Lauf2</t>
  </si>
  <si>
    <t>3000m Lauf2</t>
  </si>
  <si>
    <t>Hauptlauf32</t>
  </si>
  <si>
    <t>Kids2</t>
  </si>
  <si>
    <t xml:space="preserve">Groß Jedlersdorf Lauf </t>
  </si>
  <si>
    <t>Hauptlauf42</t>
  </si>
  <si>
    <t>Hobbylauf22</t>
  </si>
  <si>
    <t>Jugendlauf2</t>
  </si>
  <si>
    <t>Knirpselauf32</t>
  </si>
  <si>
    <t>5km Lauf222</t>
  </si>
  <si>
    <t>Yspertal Läuft</t>
  </si>
  <si>
    <t>Hauptlauf2</t>
  </si>
  <si>
    <t>Hobbylauf</t>
  </si>
  <si>
    <t>Kinderlauf</t>
  </si>
  <si>
    <t xml:space="preserve">Knirpselauf </t>
  </si>
  <si>
    <t>Finale Grande</t>
  </si>
  <si>
    <t>Nordic Walking12</t>
  </si>
  <si>
    <t>1</t>
  </si>
  <si>
    <t>2</t>
  </si>
  <si>
    <t>3</t>
  </si>
  <si>
    <t>4</t>
  </si>
  <si>
    <t>5</t>
  </si>
  <si>
    <t>6</t>
  </si>
  <si>
    <t>7</t>
  </si>
  <si>
    <t>Endergebnis</t>
  </si>
  <si>
    <t>8</t>
  </si>
  <si>
    <t>9</t>
  </si>
  <si>
    <t>10</t>
  </si>
  <si>
    <t>Die 10 besten Punkteergebnisse</t>
  </si>
  <si>
    <t>Die 6 besten Punteergebnisse</t>
  </si>
  <si>
    <t>W</t>
  </si>
  <si>
    <t>WIEN</t>
  </si>
  <si>
    <t xml:space="preserve">Sanchis Emma </t>
  </si>
  <si>
    <t>DSG Wien</t>
  </si>
  <si>
    <t>Meyer Svenja</t>
  </si>
  <si>
    <t xml:space="preserve">Tromet Lena </t>
  </si>
  <si>
    <t xml:space="preserve">Mayerhofer Victoria </t>
  </si>
  <si>
    <t xml:space="preserve">Frühstück Pia </t>
  </si>
  <si>
    <t xml:space="preserve">Reisinger Lisa </t>
  </si>
  <si>
    <t>Strohs Running Family</t>
  </si>
  <si>
    <t>Stroh Jacqueline</t>
  </si>
  <si>
    <t>ATSV OMV Auersthal</t>
  </si>
  <si>
    <t xml:space="preserve">Ronco Elena </t>
  </si>
  <si>
    <t>Rabel Victoria</t>
  </si>
  <si>
    <t>ULC Roadrunners Klosterneuburg</t>
  </si>
  <si>
    <t>GER</t>
  </si>
  <si>
    <t xml:space="preserve">Sobottka Chiara </t>
  </si>
  <si>
    <t>Vs Karl Toldt Weg</t>
  </si>
  <si>
    <t>Hofstätter Samantha</t>
  </si>
  <si>
    <t>Hofstätter Jennifer</t>
  </si>
  <si>
    <t xml:space="preserve">Deringer Renate </t>
  </si>
  <si>
    <t>Fürlinger Eva</t>
  </si>
  <si>
    <t xml:space="preserve">Kappel Silvia </t>
  </si>
  <si>
    <t>ÖSV</t>
  </si>
  <si>
    <t xml:space="preserve">Zorzi Monika </t>
  </si>
  <si>
    <t>Pfeiffer Esther</t>
  </si>
  <si>
    <t>RZB GROUP RUNNERS</t>
  </si>
  <si>
    <t>Tiefenböck Hannelore</t>
  </si>
  <si>
    <t>Gänserndorf</t>
  </si>
  <si>
    <t xml:space="preserve">Bugovsky Ellen </t>
  </si>
  <si>
    <t xml:space="preserve">Pohoralek Margarethe </t>
  </si>
  <si>
    <t>waagner-biro</t>
  </si>
  <si>
    <t>Mihailovic Snezana</t>
  </si>
  <si>
    <t>Eder Ilse</t>
  </si>
  <si>
    <t>Frauenlauf Wien</t>
  </si>
  <si>
    <t>Renger Susanna</t>
  </si>
  <si>
    <t xml:space="preserve">Piatowsky Rosa </t>
  </si>
  <si>
    <t>Straka Elfriede</t>
  </si>
  <si>
    <t>Neuhauser Gertrude</t>
  </si>
  <si>
    <t>Wellan Gabriele</t>
  </si>
  <si>
    <t>LTS</t>
  </si>
  <si>
    <t xml:space="preserve">Artenjak Gabriele </t>
  </si>
  <si>
    <t>Lauftreff Liesing</t>
  </si>
  <si>
    <t xml:space="preserve">Pfeifer Birgit </t>
  </si>
  <si>
    <t>Gerasdorf Bei Wien</t>
  </si>
  <si>
    <t xml:space="preserve">Mraz Alexandra </t>
  </si>
  <si>
    <t>Schwester</t>
  </si>
  <si>
    <t xml:space="preserve">GER       </t>
  </si>
  <si>
    <t>Drexler Renate</t>
  </si>
  <si>
    <t>KGV Bei Den Awaren</t>
  </si>
  <si>
    <t>Brindl Georgine</t>
  </si>
  <si>
    <t>Klosterneuburg</t>
  </si>
  <si>
    <t xml:space="preserve">Strobich Bettina </t>
  </si>
  <si>
    <t>Zwölfaxing</t>
  </si>
  <si>
    <t xml:space="preserve">Schifkowitz Susanne </t>
  </si>
  <si>
    <t>Stroh Susanne</t>
  </si>
  <si>
    <t>Laufkäfer</t>
  </si>
  <si>
    <t xml:space="preserve">FIN       </t>
  </si>
  <si>
    <t>Aho-Eagling Anne</t>
  </si>
  <si>
    <t xml:space="preserve">Zauner Angelika </t>
  </si>
  <si>
    <t>Frauenlauftreff Prater</t>
  </si>
  <si>
    <t xml:space="preserve">Pusskacs Daniela </t>
  </si>
  <si>
    <t xml:space="preserve">Svoboda Katharina </t>
  </si>
  <si>
    <t>Gludowatz Christiane</t>
  </si>
  <si>
    <t xml:space="preserve">Frassl Irene </t>
  </si>
  <si>
    <t xml:space="preserve">Möslinger Manuela </t>
  </si>
  <si>
    <t xml:space="preserve">Eteleng Beate </t>
  </si>
  <si>
    <t xml:space="preserve">Wallner Babsi </t>
  </si>
  <si>
    <t>Oberweiden</t>
  </si>
  <si>
    <t xml:space="preserve">Sarwar Gertrude </t>
  </si>
  <si>
    <t>Gstatter Karin</t>
  </si>
  <si>
    <t>Kierling</t>
  </si>
  <si>
    <t>Kordik Tatiana</t>
  </si>
  <si>
    <t>Offner</t>
  </si>
  <si>
    <t>HUN</t>
  </si>
  <si>
    <t xml:space="preserve">Sarai Andrea </t>
  </si>
  <si>
    <t xml:space="preserve">Peischl Manuela </t>
  </si>
  <si>
    <t xml:space="preserve">Reichsthaler Karin </t>
  </si>
  <si>
    <t xml:space="preserve">Benz Raffaela </t>
  </si>
  <si>
    <t>Fischamend</t>
  </si>
  <si>
    <t xml:space="preserve">Schiller Bettina </t>
  </si>
  <si>
    <t>LV-Marswiese</t>
  </si>
  <si>
    <t>Peroutka Susanne</t>
  </si>
  <si>
    <t>Born To Run</t>
  </si>
  <si>
    <t xml:space="preserve">POL       </t>
  </si>
  <si>
    <t>Rechul-Saklawska Karolina</t>
  </si>
  <si>
    <t>City Triathlon Club</t>
  </si>
  <si>
    <t>Rezek Sonja</t>
  </si>
  <si>
    <t xml:space="preserve">Lagoda-Wrobel Agnieszka </t>
  </si>
  <si>
    <t xml:space="preserve">Schierer Cornelia </t>
  </si>
  <si>
    <t>Pohoralek Katharina</t>
  </si>
  <si>
    <t>Perchtoldsdorf</t>
  </si>
  <si>
    <t xml:space="preserve">Sperl Sonja </t>
  </si>
  <si>
    <t>Kögel Marianne</t>
  </si>
  <si>
    <t xml:space="preserve">Huber Dorothea </t>
  </si>
  <si>
    <t>Sierndorf</t>
  </si>
  <si>
    <t xml:space="preserve">Brodesser Daniela </t>
  </si>
  <si>
    <t>Dresden</t>
  </si>
  <si>
    <t>Ruhmland Claudia</t>
  </si>
  <si>
    <t xml:space="preserve">Kovacs Claudia </t>
  </si>
  <si>
    <t xml:space="preserve">Treffner Sabine </t>
  </si>
  <si>
    <t xml:space="preserve">Kracker Andrea </t>
  </si>
  <si>
    <t xml:space="preserve">Wistuba Malina </t>
  </si>
  <si>
    <t>Knirpselauf4</t>
  </si>
  <si>
    <t>Hauptlauf6</t>
  </si>
  <si>
    <t>5 km Lauf</t>
  </si>
  <si>
    <t>Knirpselauf3</t>
  </si>
  <si>
    <t>Hobbylauf2</t>
  </si>
  <si>
    <t>Hauptlauf5</t>
  </si>
  <si>
    <t>Kids</t>
  </si>
  <si>
    <t>Hauptlauf4</t>
  </si>
  <si>
    <t xml:space="preserve">3000m Lauf </t>
  </si>
  <si>
    <t>1000m Lauf</t>
  </si>
  <si>
    <t>Knirpselauf2</t>
  </si>
  <si>
    <t>Hauptlauf3</t>
  </si>
  <si>
    <t>Schülerlauf 2000m</t>
  </si>
  <si>
    <t>Hauptlauf 5200m</t>
  </si>
  <si>
    <t>Schülerlauf 1500m</t>
  </si>
  <si>
    <t>Kinderlauf 800m</t>
  </si>
  <si>
    <t>Hauptlauf 7200m</t>
  </si>
  <si>
    <t>Schüler</t>
  </si>
  <si>
    <t>Knirpse2</t>
  </si>
  <si>
    <t>Gesundheitslauf</t>
  </si>
  <si>
    <t>Kinderlauf 1000m</t>
  </si>
  <si>
    <t xml:space="preserve">J und H Lauf </t>
  </si>
  <si>
    <t>Hauptlauf 10000m</t>
  </si>
  <si>
    <t>Hauptlauf-5k2</t>
  </si>
  <si>
    <t>Knirpsel. 400m</t>
  </si>
  <si>
    <t>Kinderl. 1500m 2</t>
  </si>
  <si>
    <t xml:space="preserve">Hobbyl. 4,5 km </t>
  </si>
  <si>
    <t>Kidslauf K3 &amp; K4</t>
  </si>
  <si>
    <t xml:space="preserve">Hobbylauf </t>
  </si>
  <si>
    <t>10 km</t>
  </si>
  <si>
    <t xml:space="preserve">5 km </t>
  </si>
  <si>
    <t>SchülerInnenlauf</t>
  </si>
  <si>
    <t>Jugendlauf</t>
  </si>
  <si>
    <t>Fun Run2</t>
  </si>
  <si>
    <t>Junior Run2</t>
  </si>
  <si>
    <t>Halb Marathon</t>
  </si>
  <si>
    <t>Großjedlersdorfer Lauf</t>
  </si>
  <si>
    <t>Meidlinger Lauf</t>
  </si>
  <si>
    <t>Stammersdorfer Winzerlauf</t>
  </si>
  <si>
    <t>Augartenlauf</t>
  </si>
  <si>
    <t xml:space="preserve">Run 15 </t>
  </si>
  <si>
    <t>Wiener Feuerwehrlauf</t>
  </si>
  <si>
    <t>Wien Energie Halbmarathon</t>
  </si>
  <si>
    <t>LäuferInnendaten</t>
  </si>
  <si>
    <t>Wien Läuft</t>
  </si>
  <si>
    <t xml:space="preserve">Burger Petra </t>
  </si>
  <si>
    <t>Ziola Paulina</t>
  </si>
  <si>
    <t>Fcp</t>
  </si>
  <si>
    <t xml:space="preserve">Hahn Alexandra </t>
  </si>
  <si>
    <t>Bauer Katrin</t>
  </si>
  <si>
    <t>Bauer Petra</t>
  </si>
  <si>
    <t>Bank Austria Langlaufsektion</t>
  </si>
  <si>
    <t xml:space="preserve">Wellan Edda </t>
  </si>
  <si>
    <t xml:space="preserve">Zwanziger Marita </t>
  </si>
  <si>
    <t>Eder Ursula</t>
  </si>
  <si>
    <t xml:space="preserve">Grafinger Brigitte </t>
  </si>
  <si>
    <t xml:space="preserve">Kiesling Anna </t>
  </si>
  <si>
    <t xml:space="preserve">Poisinger Vera </t>
  </si>
  <si>
    <t xml:space="preserve">Hrdina Brigitte </t>
  </si>
  <si>
    <t>Power Nordic Walking Wien</t>
  </si>
  <si>
    <t xml:space="preserve">Kardinal Brigitte </t>
  </si>
  <si>
    <t xml:space="preserve">Konvalina Maria </t>
  </si>
  <si>
    <t>Austria</t>
  </si>
  <si>
    <t xml:space="preserve">Hasenzagl Angela </t>
  </si>
  <si>
    <t xml:space="preserve">Böhnel Ruth </t>
  </si>
  <si>
    <t xml:space="preserve">Wenty Isabella </t>
  </si>
  <si>
    <t xml:space="preserve">Lahvice-Steiner Silvia </t>
  </si>
  <si>
    <t xml:space="preserve">Zinner Christine </t>
  </si>
  <si>
    <t>Jerabek Silvia</t>
  </si>
  <si>
    <t xml:space="preserve">Winkler Erna </t>
  </si>
  <si>
    <t xml:space="preserve">Skyva Ingrid </t>
  </si>
  <si>
    <t xml:space="preserve">Gutwillinger Hildegard </t>
  </si>
  <si>
    <t xml:space="preserve">Reiner Eva </t>
  </si>
  <si>
    <t>ASKÖ– Währing</t>
  </si>
  <si>
    <t xml:space="preserve">Straka Elfriede </t>
  </si>
  <si>
    <t xml:space="preserve">Feichtenberger Christiana </t>
  </si>
  <si>
    <t>Club Danube</t>
  </si>
  <si>
    <t xml:space="preserve">Grassberger Elisabeth </t>
  </si>
  <si>
    <t>Baum Editha</t>
  </si>
  <si>
    <t xml:space="preserve">Wistl Monika </t>
  </si>
  <si>
    <t xml:space="preserve">Kudilek Doris </t>
  </si>
  <si>
    <t>Hummer Brigitte</t>
  </si>
  <si>
    <t xml:space="preserve">Rigaud Friederike </t>
  </si>
  <si>
    <t xml:space="preserve">Stark Nathalie </t>
  </si>
  <si>
    <t xml:space="preserve">Grimm Manuela </t>
  </si>
  <si>
    <t>KGV Bei den Awaren</t>
  </si>
  <si>
    <t>Pontasch Sabine</t>
  </si>
  <si>
    <t xml:space="preserve">Hofmann Monika </t>
  </si>
  <si>
    <t xml:space="preserve">Wlucka Andrea </t>
  </si>
  <si>
    <t xml:space="preserve">Führer-Türk Helga </t>
  </si>
  <si>
    <t>Die 6 besten Punkteergebnisse</t>
  </si>
  <si>
    <t>Meidlingerbezirks Lauf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</si>
</sst>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yyyy"/>
    <numFmt numFmtId="173" formatCode="[$-F400]h:mm:ss\ AM/PM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4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9" fillId="0" borderId="0" xfId="51" applyNumberFormat="1" applyFont="1" applyFill="1" applyBorder="1" applyAlignment="1" applyProtection="1">
      <alignment horizontal="center" vertical="top" wrapText="1"/>
      <protection/>
    </xf>
    <xf numFmtId="2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2" fontId="43" fillId="0" borderId="0" xfId="0" applyNumberFormat="1" applyFont="1" applyFill="1" applyBorder="1" applyAlignment="1">
      <alignment horizontal="right"/>
    </xf>
    <xf numFmtId="2" fontId="43" fillId="0" borderId="0" xfId="0" applyNumberFormat="1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horizontal="center"/>
    </xf>
    <xf numFmtId="2" fontId="43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2" fontId="43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2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vertical="top"/>
    </xf>
    <xf numFmtId="2" fontId="0" fillId="0" borderId="1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vertical="top"/>
    </xf>
    <xf numFmtId="2" fontId="19" fillId="0" borderId="0" xfId="53" applyNumberFormat="1" applyFont="1" applyFill="1" applyBorder="1">
      <alignment/>
      <protection/>
    </xf>
    <xf numFmtId="2" fontId="19" fillId="0" borderId="12" xfId="53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2" fontId="0" fillId="0" borderId="13" xfId="0" applyNumberForma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2" fontId="0" fillId="0" borderId="12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top"/>
    </xf>
    <xf numFmtId="0" fontId="0" fillId="0" borderId="14" xfId="0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2" fontId="19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2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vertical="top"/>
    </xf>
    <xf numFmtId="2" fontId="0" fillId="0" borderId="16" xfId="0" applyNumberFormat="1" applyFont="1" applyFill="1" applyBorder="1" applyAlignment="1">
      <alignment vertical="top"/>
    </xf>
    <xf numFmtId="2" fontId="19" fillId="0" borderId="14" xfId="53" applyNumberFormat="1" applyFont="1" applyFill="1" applyBorder="1">
      <alignment/>
      <protection/>
    </xf>
    <xf numFmtId="2" fontId="0" fillId="0" borderId="17" xfId="0" applyNumberFormat="1" applyFont="1" applyFill="1" applyBorder="1" applyAlignment="1">
      <alignment vertical="top"/>
    </xf>
    <xf numFmtId="2" fontId="0" fillId="0" borderId="14" xfId="0" applyNumberFormat="1" applyFont="1" applyFill="1" applyBorder="1" applyAlignment="1">
      <alignment vertical="top"/>
    </xf>
    <xf numFmtId="2" fontId="0" fillId="0" borderId="16" xfId="0" applyNumberFormat="1" applyFont="1" applyFill="1" applyBorder="1" applyAlignment="1">
      <alignment vertical="top"/>
    </xf>
    <xf numFmtId="2" fontId="0" fillId="0" borderId="11" xfId="0" applyNumberFormat="1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9" xfId="0" applyFont="1" applyFill="1" applyBorder="1" applyAlignment="1">
      <alignment horizontal="left"/>
    </xf>
    <xf numFmtId="172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center" vertical="top"/>
    </xf>
    <xf numFmtId="2" fontId="19" fillId="0" borderId="19" xfId="0" applyNumberFormat="1" applyFont="1" applyFill="1" applyBorder="1" applyAlignment="1">
      <alignment vertical="top"/>
    </xf>
    <xf numFmtId="2" fontId="0" fillId="0" borderId="19" xfId="0" applyNumberFormat="1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2" fontId="0" fillId="0" borderId="19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vertical="top"/>
    </xf>
    <xf numFmtId="2" fontId="0" fillId="0" borderId="20" xfId="0" applyNumberFormat="1" applyFont="1" applyFill="1" applyBorder="1" applyAlignment="1">
      <alignment vertical="top"/>
    </xf>
    <xf numFmtId="2" fontId="0" fillId="0" borderId="21" xfId="0" applyNumberFormat="1" applyFont="1" applyFill="1" applyBorder="1" applyAlignment="1">
      <alignment vertical="top"/>
    </xf>
    <xf numFmtId="2" fontId="0" fillId="0" borderId="19" xfId="0" applyNumberFormat="1" applyFont="1" applyFill="1" applyBorder="1" applyAlignment="1">
      <alignment vertical="top"/>
    </xf>
    <xf numFmtId="2" fontId="0" fillId="0" borderId="20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top"/>
    </xf>
    <xf numFmtId="2" fontId="19" fillId="0" borderId="19" xfId="0" applyNumberFormat="1" applyFont="1" applyFill="1" applyBorder="1" applyAlignment="1">
      <alignment/>
    </xf>
    <xf numFmtId="0" fontId="19" fillId="0" borderId="14" xfId="0" applyFont="1" applyFill="1" applyBorder="1" applyAlignment="1">
      <alignment vertical="top"/>
    </xf>
    <xf numFmtId="0" fontId="0" fillId="0" borderId="14" xfId="0" applyFill="1" applyBorder="1" applyAlignment="1">
      <alignment horizontal="left"/>
    </xf>
    <xf numFmtId="2" fontId="0" fillId="0" borderId="14" xfId="0" applyNumberFormat="1" applyFill="1" applyBorder="1" applyAlignment="1">
      <alignment vertical="top"/>
    </xf>
    <xf numFmtId="0" fontId="0" fillId="0" borderId="19" xfId="0" applyFont="1" applyFill="1" applyBorder="1" applyAlignment="1">
      <alignment/>
    </xf>
    <xf numFmtId="2" fontId="19" fillId="0" borderId="19" xfId="53" applyNumberFormat="1" applyFont="1" applyFill="1" applyBorder="1">
      <alignment/>
      <protection/>
    </xf>
    <xf numFmtId="0" fontId="0" fillId="0" borderId="14" xfId="0" applyNumberFormat="1" applyFont="1" applyFill="1" applyBorder="1" applyAlignment="1">
      <alignment horizontal="left"/>
    </xf>
    <xf numFmtId="172" fontId="0" fillId="0" borderId="14" xfId="0" applyNumberFormat="1" applyFont="1" applyFill="1" applyBorder="1" applyAlignment="1">
      <alignment horizontal="center" vertical="top"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vertical="top"/>
    </xf>
    <xf numFmtId="0" fontId="0" fillId="0" borderId="20" xfId="0" applyFont="1" applyFill="1" applyBorder="1" applyAlignment="1">
      <alignment/>
    </xf>
    <xf numFmtId="2" fontId="0" fillId="0" borderId="15" xfId="53" applyNumberFormat="1" applyFont="1" applyFill="1" applyBorder="1">
      <alignment/>
      <protection/>
    </xf>
    <xf numFmtId="0" fontId="19" fillId="0" borderId="19" xfId="51" applyNumberFormat="1" applyFont="1" applyFill="1" applyBorder="1" applyAlignment="1" applyProtection="1">
      <alignment horizontal="center" vertical="top" wrapText="1"/>
      <protection/>
    </xf>
    <xf numFmtId="2" fontId="19" fillId="0" borderId="18" xfId="53" applyNumberFormat="1" applyFont="1" applyFill="1" applyBorder="1">
      <alignment/>
      <protection/>
    </xf>
    <xf numFmtId="2" fontId="19" fillId="0" borderId="15" xfId="53" applyNumberFormat="1" applyFont="1" applyFill="1" applyBorder="1">
      <alignment/>
      <protection/>
    </xf>
    <xf numFmtId="0" fontId="19" fillId="0" borderId="14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vertical="top"/>
    </xf>
    <xf numFmtId="2" fontId="19" fillId="0" borderId="14" xfId="0" applyNumberFormat="1" applyFont="1" applyFill="1" applyBorder="1" applyAlignment="1">
      <alignment vertical="top"/>
    </xf>
    <xf numFmtId="0" fontId="19" fillId="0" borderId="12" xfId="0" applyNumberFormat="1" applyFont="1" applyFill="1" applyBorder="1" applyAlignment="1" applyProtection="1">
      <alignment horizontal="right" vertical="top"/>
      <protection/>
    </xf>
    <xf numFmtId="0" fontId="0" fillId="0" borderId="22" xfId="0" applyFont="1" applyFill="1" applyBorder="1" applyAlignment="1">
      <alignment vertical="top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2" fontId="0" fillId="0" borderId="23" xfId="0" applyNumberFormat="1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vertical="top"/>
    </xf>
    <xf numFmtId="2" fontId="0" fillId="0" borderId="24" xfId="0" applyNumberFormat="1" applyFont="1" applyFill="1" applyBorder="1" applyAlignment="1">
      <alignment vertical="top"/>
    </xf>
    <xf numFmtId="2" fontId="0" fillId="0" borderId="25" xfId="0" applyNumberFormat="1" applyFont="1" applyFill="1" applyBorder="1" applyAlignment="1">
      <alignment vertical="top"/>
    </xf>
    <xf numFmtId="2" fontId="0" fillId="0" borderId="23" xfId="0" applyNumberFormat="1" applyFont="1" applyFill="1" applyBorder="1" applyAlignment="1">
      <alignment vertical="top"/>
    </xf>
    <xf numFmtId="2" fontId="0" fillId="0" borderId="24" xfId="0" applyNumberFormat="1" applyFont="1" applyFill="1" applyBorder="1" applyAlignment="1">
      <alignment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vertical="top"/>
    </xf>
    <xf numFmtId="0" fontId="0" fillId="0" borderId="14" xfId="0" applyFont="1" applyFill="1" applyBorder="1" applyAlignment="1">
      <alignment horizontal="left" vertical="top"/>
    </xf>
    <xf numFmtId="0" fontId="43" fillId="0" borderId="15" xfId="0" applyFont="1" applyFill="1" applyBorder="1" applyAlignment="1">
      <alignment horizontal="right"/>
    </xf>
    <xf numFmtId="0" fontId="43" fillId="0" borderId="14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center"/>
    </xf>
    <xf numFmtId="2" fontId="43" fillId="0" borderId="17" xfId="0" applyNumberFormat="1" applyFont="1" applyFill="1" applyBorder="1" applyAlignment="1">
      <alignment horizontal="right"/>
    </xf>
    <xf numFmtId="0" fontId="43" fillId="0" borderId="14" xfId="0" applyFont="1" applyFill="1" applyBorder="1" applyAlignment="1">
      <alignment horizontal="right"/>
    </xf>
    <xf numFmtId="0" fontId="43" fillId="0" borderId="14" xfId="0" applyFont="1" applyFill="1" applyBorder="1" applyAlignment="1">
      <alignment horizontal="right" vertical="top"/>
    </xf>
    <xf numFmtId="2" fontId="43" fillId="0" borderId="17" xfId="0" applyNumberFormat="1" applyFont="1" applyFill="1" applyBorder="1" applyAlignment="1">
      <alignment horizontal="right" vertical="top"/>
    </xf>
    <xf numFmtId="2" fontId="43" fillId="0" borderId="14" xfId="0" applyNumberFormat="1" applyFont="1" applyFill="1" applyBorder="1" applyAlignment="1">
      <alignment horizontal="right" vertical="top"/>
    </xf>
    <xf numFmtId="2" fontId="43" fillId="0" borderId="14" xfId="0" applyNumberFormat="1" applyFont="1" applyFill="1" applyBorder="1" applyAlignment="1">
      <alignment horizontal="right" vertical="top"/>
    </xf>
    <xf numFmtId="2" fontId="43" fillId="0" borderId="16" xfId="0" applyNumberFormat="1" applyFont="1" applyFill="1" applyBorder="1" applyAlignment="1">
      <alignment horizontal="right" vertical="top"/>
    </xf>
    <xf numFmtId="0" fontId="43" fillId="0" borderId="12" xfId="0" applyFont="1" applyFill="1" applyBorder="1" applyAlignment="1">
      <alignment horizontal="right"/>
    </xf>
    <xf numFmtId="2" fontId="43" fillId="0" borderId="11" xfId="0" applyNumberFormat="1" applyFont="1" applyFill="1" applyBorder="1" applyAlignment="1">
      <alignment horizontal="right" vertical="top"/>
    </xf>
    <xf numFmtId="0" fontId="43" fillId="0" borderId="18" xfId="0" applyFont="1" applyFill="1" applyBorder="1" applyAlignment="1">
      <alignment horizontal="right"/>
    </xf>
    <xf numFmtId="0" fontId="43" fillId="0" borderId="19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center"/>
    </xf>
    <xf numFmtId="2" fontId="43" fillId="0" borderId="21" xfId="0" applyNumberFormat="1" applyFont="1" applyFill="1" applyBorder="1" applyAlignment="1">
      <alignment/>
    </xf>
    <xf numFmtId="2" fontId="43" fillId="0" borderId="19" xfId="0" applyNumberFormat="1" applyFont="1" applyFill="1" applyBorder="1" applyAlignment="1">
      <alignment horizontal="right"/>
    </xf>
    <xf numFmtId="0" fontId="43" fillId="0" borderId="21" xfId="0" applyFont="1" applyFill="1" applyBorder="1" applyAlignment="1">
      <alignment horizontal="right"/>
    </xf>
    <xf numFmtId="0" fontId="43" fillId="0" borderId="19" xfId="0" applyFont="1" applyFill="1" applyBorder="1" applyAlignment="1">
      <alignment horizontal="right" vertical="top"/>
    </xf>
    <xf numFmtId="2" fontId="43" fillId="0" borderId="21" xfId="0" applyNumberFormat="1" applyFont="1" applyFill="1" applyBorder="1" applyAlignment="1">
      <alignment horizontal="right" vertical="top"/>
    </xf>
    <xf numFmtId="2" fontId="43" fillId="0" borderId="19" xfId="0" applyNumberFormat="1" applyFont="1" applyFill="1" applyBorder="1" applyAlignment="1">
      <alignment horizontal="right" vertical="top"/>
    </xf>
    <xf numFmtId="2" fontId="43" fillId="0" borderId="19" xfId="0" applyNumberFormat="1" applyFont="1" applyFill="1" applyBorder="1" applyAlignment="1">
      <alignment horizontal="right" vertical="top"/>
    </xf>
    <xf numFmtId="2" fontId="43" fillId="0" borderId="20" xfId="0" applyNumberFormat="1" applyFont="1" applyFill="1" applyBorder="1" applyAlignment="1">
      <alignment horizontal="right" vertical="top"/>
    </xf>
    <xf numFmtId="2" fontId="43" fillId="0" borderId="17" xfId="0" applyNumberFormat="1" applyFont="1" applyFill="1" applyBorder="1" applyAlignment="1">
      <alignment/>
    </xf>
    <xf numFmtId="2" fontId="43" fillId="0" borderId="14" xfId="0" applyNumberFormat="1" applyFont="1" applyFill="1" applyBorder="1" applyAlignment="1">
      <alignment horizontal="right"/>
    </xf>
    <xf numFmtId="0" fontId="43" fillId="0" borderId="17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right"/>
    </xf>
    <xf numFmtId="2" fontId="43" fillId="0" borderId="21" xfId="0" applyNumberFormat="1" applyFont="1" applyFill="1" applyBorder="1" applyAlignment="1">
      <alignment horizontal="right"/>
    </xf>
    <xf numFmtId="0" fontId="43" fillId="0" borderId="22" xfId="0" applyFont="1" applyFill="1" applyBorder="1" applyAlignment="1">
      <alignment horizontal="right"/>
    </xf>
    <xf numFmtId="0" fontId="43" fillId="0" borderId="23" xfId="0" applyFont="1" applyFill="1" applyBorder="1" applyAlignment="1">
      <alignment horizontal="left"/>
    </xf>
    <xf numFmtId="0" fontId="4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2" fontId="43" fillId="0" borderId="25" xfId="0" applyNumberFormat="1" applyFont="1" applyFill="1" applyBorder="1" applyAlignment="1">
      <alignment/>
    </xf>
    <xf numFmtId="0" fontId="43" fillId="0" borderId="23" xfId="0" applyFont="1" applyFill="1" applyBorder="1" applyAlignment="1">
      <alignment horizontal="right"/>
    </xf>
    <xf numFmtId="0" fontId="43" fillId="0" borderId="25" xfId="0" applyFont="1" applyFill="1" applyBorder="1" applyAlignment="1">
      <alignment horizontal="right"/>
    </xf>
    <xf numFmtId="0" fontId="43" fillId="0" borderId="23" xfId="0" applyFont="1" applyFill="1" applyBorder="1" applyAlignment="1">
      <alignment horizontal="right" vertical="top"/>
    </xf>
    <xf numFmtId="2" fontId="43" fillId="0" borderId="25" xfId="0" applyNumberFormat="1" applyFont="1" applyFill="1" applyBorder="1" applyAlignment="1">
      <alignment horizontal="right" vertical="top"/>
    </xf>
    <xf numFmtId="2" fontId="43" fillId="0" borderId="23" xfId="0" applyNumberFormat="1" applyFont="1" applyFill="1" applyBorder="1" applyAlignment="1">
      <alignment horizontal="right" vertical="top"/>
    </xf>
    <xf numFmtId="2" fontId="43" fillId="0" borderId="23" xfId="0" applyNumberFormat="1" applyFont="1" applyFill="1" applyBorder="1" applyAlignment="1">
      <alignment horizontal="right" vertical="top"/>
    </xf>
    <xf numFmtId="2" fontId="43" fillId="0" borderId="24" xfId="0" applyNumberFormat="1" applyFont="1" applyFill="1" applyBorder="1" applyAlignment="1">
      <alignment horizontal="right" vertical="top"/>
    </xf>
    <xf numFmtId="0" fontId="21" fillId="0" borderId="15" xfId="0" applyNumberFormat="1" applyFont="1" applyFill="1" applyBorder="1" applyAlignment="1" applyProtection="1">
      <alignment horizontal="right" vertical="top"/>
      <protection/>
    </xf>
    <xf numFmtId="0" fontId="21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15" xfId="0" applyNumberFormat="1" applyFont="1" applyFill="1" applyBorder="1" applyAlignment="1">
      <alignment horizontal="center"/>
    </xf>
    <xf numFmtId="0" fontId="31" fillId="0" borderId="14" xfId="0" applyNumberFormat="1" applyFont="1" applyFill="1" applyBorder="1" applyAlignment="1">
      <alignment horizontal="center"/>
    </xf>
    <xf numFmtId="0" fontId="31" fillId="0" borderId="16" xfId="0" applyNumberFormat="1" applyFont="1" applyFill="1" applyBorder="1" applyAlignment="1">
      <alignment horizontal="center"/>
    </xf>
    <xf numFmtId="0" fontId="31" fillId="0" borderId="12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horizontal="center"/>
    </xf>
    <xf numFmtId="0" fontId="31" fillId="0" borderId="18" xfId="0" applyNumberFormat="1" applyFont="1" applyFill="1" applyBorder="1" applyAlignment="1">
      <alignment horizontal="center"/>
    </xf>
    <xf numFmtId="0" fontId="31" fillId="0" borderId="19" xfId="0" applyNumberFormat="1" applyFont="1" applyFill="1" applyBorder="1" applyAlignment="1">
      <alignment horizontal="center"/>
    </xf>
    <xf numFmtId="0" fontId="31" fillId="0" borderId="2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20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4" fillId="0" borderId="15" xfId="54" applyNumberFormat="1" applyFont="1" applyFill="1" applyBorder="1">
      <alignment/>
      <protection/>
    </xf>
    <xf numFmtId="2" fontId="0" fillId="0" borderId="14" xfId="0" applyNumberFormat="1" applyFont="1" applyFill="1" applyBorder="1" applyAlignment="1">
      <alignment horizontal="left"/>
    </xf>
    <xf numFmtId="2" fontId="24" fillId="0" borderId="14" xfId="54" applyNumberFormat="1" applyFont="1" applyFill="1" applyBorder="1">
      <alignment/>
      <protection/>
    </xf>
    <xf numFmtId="2" fontId="0" fillId="0" borderId="24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left"/>
    </xf>
    <xf numFmtId="0" fontId="0" fillId="0" borderId="19" xfId="51" applyNumberFormat="1" applyFont="1" applyFill="1" applyBorder="1" applyAlignment="1">
      <alignment horizontal="left"/>
      <protection/>
    </xf>
    <xf numFmtId="0" fontId="0" fillId="0" borderId="19" xfId="51" applyNumberFormat="1" applyFont="1" applyFill="1" applyBorder="1" applyAlignment="1">
      <alignment horizontal="left" vertical="top" wrapText="1"/>
      <protection/>
    </xf>
    <xf numFmtId="0" fontId="0" fillId="0" borderId="19" xfId="51" applyNumberFormat="1" applyFont="1" applyFill="1" applyBorder="1" applyAlignment="1">
      <alignment horizontal="center" vertical="top" wrapText="1"/>
      <protection/>
    </xf>
    <xf numFmtId="2" fontId="0" fillId="0" borderId="0" xfId="0" applyNumberFormat="1" applyFont="1" applyFill="1" applyBorder="1" applyAlignment="1">
      <alignment horizontal="left"/>
    </xf>
    <xf numFmtId="0" fontId="0" fillId="0" borderId="0" xfId="51" applyNumberFormat="1" applyFont="1" applyFill="1" applyBorder="1" applyAlignment="1">
      <alignment horizontal="left"/>
      <protection/>
    </xf>
    <xf numFmtId="0" fontId="0" fillId="0" borderId="0" xfId="51" applyNumberFormat="1" applyFont="1" applyFill="1" applyBorder="1" applyAlignment="1">
      <alignment horizontal="left" vertical="top" wrapText="1"/>
      <protection/>
    </xf>
    <xf numFmtId="0" fontId="0" fillId="0" borderId="0" xfId="51" applyNumberFormat="1" applyFont="1" applyFill="1" applyBorder="1" applyAlignment="1">
      <alignment horizontal="center" vertical="top" wrapText="1"/>
      <protection/>
    </xf>
    <xf numFmtId="0" fontId="0" fillId="0" borderId="14" xfId="51" applyNumberFormat="1" applyFont="1" applyFill="1" applyBorder="1" applyAlignment="1">
      <alignment horizontal="left"/>
      <protection/>
    </xf>
    <xf numFmtId="0" fontId="0" fillId="0" borderId="14" xfId="51" applyNumberFormat="1" applyFont="1" applyFill="1" applyBorder="1" applyAlignment="1">
      <alignment horizontal="left" vertical="top" wrapText="1"/>
      <protection/>
    </xf>
    <xf numFmtId="0" fontId="0" fillId="0" borderId="14" xfId="51" applyNumberFormat="1" applyFont="1" applyFill="1" applyBorder="1" applyAlignment="1">
      <alignment horizontal="center" vertical="top" wrapText="1"/>
      <protection/>
    </xf>
    <xf numFmtId="0" fontId="0" fillId="0" borderId="19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 vertical="top" wrapText="1"/>
    </xf>
    <xf numFmtId="2" fontId="2" fillId="0" borderId="22" xfId="52" applyNumberFormat="1" applyBorder="1">
      <alignment/>
      <protection/>
    </xf>
    <xf numFmtId="0" fontId="0" fillId="0" borderId="23" xfId="0" applyNumberFormat="1" applyFont="1" applyFill="1" applyBorder="1" applyAlignment="1">
      <alignment horizontal="left"/>
    </xf>
    <xf numFmtId="0" fontId="0" fillId="0" borderId="23" xfId="0" applyNumberFormat="1" applyFont="1" applyFill="1" applyBorder="1" applyAlignment="1">
      <alignment horizontal="left" vertical="top" wrapText="1"/>
    </xf>
    <xf numFmtId="0" fontId="0" fillId="0" borderId="23" xfId="0" applyNumberFormat="1" applyFont="1" applyFill="1" applyBorder="1" applyAlignment="1">
      <alignment horizontal="center" vertical="top" wrapText="1"/>
    </xf>
    <xf numFmtId="2" fontId="24" fillId="0" borderId="0" xfId="54" applyNumberFormat="1" applyFont="1" applyFill="1" applyBorder="1">
      <alignment/>
      <protection/>
    </xf>
    <xf numFmtId="2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ill="1" applyBorder="1" applyAlignment="1">
      <alignment/>
    </xf>
    <xf numFmtId="2" fontId="31" fillId="0" borderId="21" xfId="0" applyNumberFormat="1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2" fontId="31" fillId="0" borderId="20" xfId="0" applyNumberFormat="1" applyFont="1" applyFill="1" applyBorder="1" applyAlignment="1">
      <alignment horizontal="center"/>
    </xf>
    <xf numFmtId="2" fontId="31" fillId="0" borderId="18" xfId="0" applyNumberFormat="1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2" fontId="31" fillId="0" borderId="17" xfId="0" applyNumberFormat="1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2" fontId="31" fillId="0" borderId="15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2" fontId="31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31" fillId="0" borderId="1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right"/>
    </xf>
    <xf numFmtId="0" fontId="31" fillId="0" borderId="21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4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4" displayName="Tabelle4" ref="A9:CO120" comment="" totalsRowShown="0">
  <autoFilter ref="A9:CO120"/>
  <tableColumns count="93">
    <tableColumn id="1" name="Rang"/>
    <tableColumn id="2" name="Name"/>
    <tableColumn id="3" name="Jg"/>
    <tableColumn id="70" name="Klasse"/>
    <tableColumn id="10" name="NAT"/>
    <tableColumn id="9" name="Verein"/>
    <tableColumn id="11" name="Geschlecht"/>
    <tableColumn id="40" name="Halbmarathon"/>
    <tableColumn id="42" name="Fun Run"/>
    <tableColumn id="44" name="Junior Run"/>
    <tableColumn id="46" name="Kids Run"/>
    <tableColumn id="48" name="Mini Run"/>
    <tableColumn id="50" name="5km Lauf"/>
    <tableColumn id="52" name="10km Lauf"/>
    <tableColumn id="54" name="15km Lauf"/>
    <tableColumn id="56" name="Bisamberglauf"/>
    <tableColumn id="58" name="Schnupperlauf"/>
    <tableColumn id="60" name="Hauptlauf"/>
    <tableColumn id="62" name="Jugendlauf - Fun Run"/>
    <tableColumn id="64" name="SchülerInnenlauf U14 U12"/>
    <tableColumn id="66" name="SchülerInnenlauf U10 U8"/>
    <tableColumn id="68" name="Knirpselauf"/>
    <tableColumn id="81" name="5 km Bewerb"/>
    <tableColumn id="82" name="10 km Bewerb"/>
    <tableColumn id="83" name="500 m"/>
    <tableColumn id="84" name="1500m"/>
    <tableColumn id="85" name="2000 m"/>
    <tableColumn id="86" name="9,5 km"/>
    <tableColumn id="87" name="Hobbylauf 4,75 km"/>
    <tableColumn id="88" name="Kinder 1,18 km"/>
    <tableColumn id="89" name="Knirpse"/>
    <tableColumn id="91" name="5 km MCR"/>
    <tableColumn id="93" name="10 km MCR"/>
    <tableColumn id="95" name="Juniorlauf"/>
    <tableColumn id="97" name="Kidslauf K1 &amp; K2"/>
    <tableColumn id="99" name="Kidslauf K3&amp; K4"/>
    <tableColumn id="101" name="Minilauf"/>
    <tableColumn id="103" name="5 km XCR"/>
    <tableColumn id="105" name="10 km XCR"/>
    <tableColumn id="110" name="Hauptl. 10 km "/>
    <tableColumn id="112" name="Hobbylauf 4,5 km "/>
    <tableColumn id="114" name="Kinderl. 1500m"/>
    <tableColumn id="116" name="Knirpsel. 400 m"/>
    <tableColumn id="119" name="Kinderlauf 400m"/>
    <tableColumn id="121" name="Kurzstrecke 3,8 km"/>
    <tableColumn id="123" name="Standardstrecke 9 km "/>
    <tableColumn id="126" name="600m Lauf"/>
    <tableColumn id="128" name="1200m Lauf"/>
    <tableColumn id="135" name="Kinderlauf-1k"/>
    <tableColumn id="136" name="Hauptlauf-5k"/>
    <tableColumn id="137" name="Hauptlauf-10k"/>
    <tableColumn id="138" name="Hauptlauf-15k"/>
    <tableColumn id="139" name="Barfußlauf-1k"/>
    <tableColumn id="5" name="Kinderlauf-1,5k"/>
    <tableColumn id="7" name="Jugend-und Hobbylauf-5k"/>
    <tableColumn id="12" name="Hauptlauf-10k2"/>
    <tableColumn id="15" name="Gesundheitslauf2"/>
    <tableColumn id="17" name="Hauptlauf 2"/>
    <tableColumn id="19" name="Knirpse22"/>
    <tableColumn id="21" name="Schüler2"/>
    <tableColumn id="23" name="Hauptlauf 7200m2"/>
    <tableColumn id="25" name="Kinderlauf 800m2"/>
    <tableColumn id="27" name="Schülerlauf 1500 m2"/>
    <tableColumn id="31" name="Hauptlauf 5200m2"/>
    <tableColumn id="33" name="Schülerlauf 2000m2"/>
    <tableColumn id="36" name="Hauptlauf22"/>
    <tableColumn id="38" name="Hobbylauf3"/>
    <tableColumn id="71" name="Kinderlauf2"/>
    <tableColumn id="141" name="Knirpselauf22"/>
    <tableColumn id="144" name="1000m Lauf2"/>
    <tableColumn id="146" name="3000m Lauf2"/>
    <tableColumn id="149" name="Hauptlauf32"/>
    <tableColumn id="151" name="Kids2"/>
    <tableColumn id="157" name="Hauptlauf42"/>
    <tableColumn id="159" name="Hobbylauf22"/>
    <tableColumn id="161" name="Jugendlauf2"/>
    <tableColumn id="163" name="Knirpselauf32"/>
    <tableColumn id="155" name="5km Lauf222"/>
    <tableColumn id="171" name="Hauptlauf2"/>
    <tableColumn id="170" name="Hobbylauf"/>
    <tableColumn id="169" name="Kinderlauf"/>
    <tableColumn id="168" name="Knirpselauf "/>
    <tableColumn id="173" name="1"/>
    <tableColumn id="174" name="2"/>
    <tableColumn id="175" name="3"/>
    <tableColumn id="176" name="4"/>
    <tableColumn id="177" name="5"/>
    <tableColumn id="178" name="6"/>
    <tableColumn id="179" name="7"/>
    <tableColumn id="180" name="8"/>
    <tableColumn id="181" name="9"/>
    <tableColumn id="182" name="10"/>
    <tableColumn id="183" name="Endergebnis"/>
  </tableColumns>
  <tableStyleInfo name="TableStyleLight11" showFirstColumn="0" showLastColumn="0" showRowStripes="1" showColumnStripes="1"/>
</table>
</file>

<file path=xl/tables/table2.xml><?xml version="1.0" encoding="utf-8"?>
<table xmlns="http://schemas.openxmlformats.org/spreadsheetml/2006/main" id="2" name="Tabelle47" displayName="Tabelle47" ref="A9:Z29" comment="" totalsRowShown="0">
  <autoFilter ref="A9:Z29"/>
  <tableColumns count="26">
    <tableColumn id="1" name="Rang"/>
    <tableColumn id="2" name="Name"/>
    <tableColumn id="4" name="Jg"/>
    <tableColumn id="5" name="Klasse"/>
    <tableColumn id="6" name="NAT"/>
    <tableColumn id="7" name="Verein"/>
    <tableColumn id="8" name="Geschlecht"/>
    <tableColumn id="40" name="Nordic Walking"/>
    <tableColumn id="56" name="Nordic Walking2"/>
    <tableColumn id="60" name="Nordic Walking3"/>
    <tableColumn id="72" name="Nordic Walking4"/>
    <tableColumn id="75" name="Nordic Walking5"/>
    <tableColumn id="9" name="Nordic Walking6"/>
    <tableColumn id="11" name="Nordic Walking7"/>
    <tableColumn id="15" name="Nordic Walking8"/>
    <tableColumn id="18" name="Nordic Walking9"/>
    <tableColumn id="21" name="Nordic Walking10"/>
    <tableColumn id="24" name="Nordic Walking11"/>
    <tableColumn id="27" name="Nordic Walking12"/>
    <tableColumn id="28" name="1"/>
    <tableColumn id="29" name="2"/>
    <tableColumn id="30" name="3"/>
    <tableColumn id="31" name="4"/>
    <tableColumn id="32" name="5"/>
    <tableColumn id="33" name="6"/>
    <tableColumn id="34" name="Endergebnis"/>
  </tableColumns>
  <tableStyleInfo name="TableStyleLight11" showFirstColumn="0" showLastColumn="0" showRowStripes="1" showColumnStripes="1"/>
</table>
</file>

<file path=xl/tables/table3.xml><?xml version="1.0" encoding="utf-8"?>
<table xmlns="http://schemas.openxmlformats.org/spreadsheetml/2006/main" id="113" name="Tabelle20" displayName="Tabelle20" ref="A8:CO75" comment="" totalsRowShown="0">
  <autoFilter ref="A8:CO75"/>
  <tableColumns count="93">
    <tableColumn id="1" name="Rang"/>
    <tableColumn id="2" name="Name"/>
    <tableColumn id="3" name="Jg"/>
    <tableColumn id="5" name="Klasse"/>
    <tableColumn id="6" name="NAT"/>
    <tableColumn id="7" name="Verein"/>
    <tableColumn id="8" name="Geschlecht"/>
    <tableColumn id="10" name="Halb Marathon"/>
    <tableColumn id="12" name="Fun Run"/>
    <tableColumn id="14" name="Junior Run2"/>
    <tableColumn id="16" name="Kids Run"/>
    <tableColumn id="18" name="Mini Run"/>
    <tableColumn id="20" name="5km Lauf"/>
    <tableColumn id="22" name="10km Lauf"/>
    <tableColumn id="24" name="15km Lauf"/>
    <tableColumn id="26" name="Bisamberglauf"/>
    <tableColumn id="28" name="Schnupperlauf"/>
    <tableColumn id="30" name="Hauptlauf"/>
    <tableColumn id="32" name="Fun Run2"/>
    <tableColumn id="34" name="Jugendlauf"/>
    <tableColumn id="36" name="SchülerInnenlauf"/>
    <tableColumn id="38" name="Knirpselauf"/>
    <tableColumn id="49" name="5 km "/>
    <tableColumn id="50" name="10 km"/>
    <tableColumn id="51" name="500 m"/>
    <tableColumn id="52" name="1500m"/>
    <tableColumn id="53" name="2000 m"/>
    <tableColumn id="54" name="9,5 km"/>
    <tableColumn id="55" name="Hobbylauf "/>
    <tableColumn id="56" name="Kinder 1,18 km"/>
    <tableColumn id="57" name="Knirpse"/>
    <tableColumn id="60" name="5 km MCR"/>
    <tableColumn id="62" name="10 km MCR"/>
    <tableColumn id="64" name="Juniorlauf"/>
    <tableColumn id="66" name="Kidslauf K1 &amp; K2"/>
    <tableColumn id="68" name="Kidslauf K3 &amp; K4"/>
    <tableColumn id="70" name="Minilauf"/>
    <tableColumn id="72" name="5 km XCR"/>
    <tableColumn id="74" name="10 km XCR"/>
    <tableColumn id="79" name="Hauptl. 10 km "/>
    <tableColumn id="81" name="Hobbyl. 4,5 km "/>
    <tableColumn id="83" name="Kinderl. 1500m 2"/>
    <tableColumn id="85" name="Knirpsel. 400m"/>
    <tableColumn id="88" name="Kinderlauf 400m"/>
    <tableColumn id="90" name="Kurzstrecke 3,8 km"/>
    <tableColumn id="92" name="Standardstrecke 9 km "/>
    <tableColumn id="95" name="600m Lauf"/>
    <tableColumn id="97" name="1200m Lauf"/>
    <tableColumn id="100" name="Kinderlauf-1k"/>
    <tableColumn id="102" name="Hauptlauf-5k2"/>
    <tableColumn id="104" name="Hauptlauf-10k"/>
    <tableColumn id="106" name="Hauptlauf-15k"/>
    <tableColumn id="108" name="Barfußlauf-1k"/>
    <tableColumn id="48" name="Hauptlauf 10000m"/>
    <tableColumn id="75" name="J und H Lauf "/>
    <tableColumn id="111" name="Kinderlauf 1000m"/>
    <tableColumn id="114" name="Gesundheitslauf"/>
    <tableColumn id="116" name="Hauptlauf2"/>
    <tableColumn id="118" name="Knirpse2"/>
    <tableColumn id="120" name="Schüler"/>
    <tableColumn id="132" name="Hauptlauf 7200m"/>
    <tableColumn id="134" name="Kinderlauf 800m"/>
    <tableColumn id="136" name="Schülerlauf 1500m"/>
    <tableColumn id="139" name="Hauptlauf 5200m"/>
    <tableColumn id="141" name="Schülerlauf 2000m"/>
    <tableColumn id="123" name="Hauptlauf3"/>
    <tableColumn id="125" name="Hobbylauf"/>
    <tableColumn id="127" name="Kinderlauf"/>
    <tableColumn id="129" name="Knirpselauf2"/>
    <tableColumn id="144" name="1000m Lauf"/>
    <tableColumn id="146" name="3000m Lauf "/>
    <tableColumn id="149" name="Hauptlauf4"/>
    <tableColumn id="151" name="Kids"/>
    <tableColumn id="157" name="Hauptlauf5"/>
    <tableColumn id="159" name="Hobbylauf2"/>
    <tableColumn id="161" name="Jugendlauf2"/>
    <tableColumn id="163" name="Knirpselauf3"/>
    <tableColumn id="154" name="5 km Lauf"/>
    <tableColumn id="171" name="Hauptlauf6"/>
    <tableColumn id="170" name="Hobbylauf3"/>
    <tableColumn id="169" name="Kinderlauf2"/>
    <tableColumn id="168" name="Knirpselauf4"/>
    <tableColumn id="173" name="1"/>
    <tableColumn id="174" name="2"/>
    <tableColumn id="175" name="3"/>
    <tableColumn id="176" name="4"/>
    <tableColumn id="177" name="5"/>
    <tableColumn id="178" name="6"/>
    <tableColumn id="179" name="7"/>
    <tableColumn id="180" name="8"/>
    <tableColumn id="181" name="9"/>
    <tableColumn id="182" name="10"/>
    <tableColumn id="183" name="Endergebnis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14" name="Tabelle21" displayName="Tabelle21" ref="A11:Z49" comment="" totalsRowShown="0">
  <autoFilter ref="A11:Z49"/>
  <tableColumns count="26">
    <tableColumn id="1" name="Rang"/>
    <tableColumn id="2" name="Name"/>
    <tableColumn id="3" name="Jg"/>
    <tableColumn id="4" name="Klasse"/>
    <tableColumn id="5" name="NAT"/>
    <tableColumn id="6" name="Verein"/>
    <tableColumn id="7" name="Geschlecht"/>
    <tableColumn id="9" name="Nordic Walking"/>
    <tableColumn id="11" name="Nordic Walking2"/>
    <tableColumn id="13" name="Nordic Walking3"/>
    <tableColumn id="32" name="Nordic Walking4"/>
    <tableColumn id="35" name="Nordic Walking5"/>
    <tableColumn id="15" name="Nordic Walking6"/>
    <tableColumn id="18" name="Nordic Walking7"/>
    <tableColumn id="21" name="Nordic Walking8"/>
    <tableColumn id="24" name="Nordic Walking9"/>
    <tableColumn id="27" name="Nordic Walking10"/>
    <tableColumn id="37" name="Nordic Walking11"/>
    <tableColumn id="40" name="Nordic Walking12"/>
    <tableColumn id="41" name="1"/>
    <tableColumn id="42" name="2"/>
    <tableColumn id="43" name="3"/>
    <tableColumn id="44" name="4"/>
    <tableColumn id="45" name="5"/>
    <tableColumn id="46" name="6"/>
    <tableColumn id="47" name="Endergebni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20"/>
  <sheetViews>
    <sheetView tabSelected="1" zoomScalePageLayoutView="0" workbookViewId="0" topLeftCell="A1">
      <selection activeCell="C23" sqref="C23"/>
    </sheetView>
  </sheetViews>
  <sheetFormatPr defaultColWidth="7.7109375" defaultRowHeight="15"/>
  <cols>
    <col min="1" max="1" width="7.57421875" style="1" bestFit="1" customWidth="1"/>
    <col min="2" max="2" width="28.8515625" style="3" bestFit="1" customWidth="1"/>
    <col min="3" max="3" width="7.28125" style="14" bestFit="1" customWidth="1"/>
    <col min="4" max="4" width="11.140625" style="14" bestFit="1" customWidth="1"/>
    <col min="5" max="5" width="9.28125" style="14" bestFit="1" customWidth="1"/>
    <col min="6" max="6" width="29.140625" style="1" bestFit="1" customWidth="1"/>
    <col min="7" max="7" width="13.140625" style="1" bestFit="1" customWidth="1"/>
    <col min="8" max="8" width="18.140625" style="56" bestFit="1" customWidth="1"/>
    <col min="9" max="9" width="12.7109375" style="1" bestFit="1" customWidth="1"/>
    <col min="10" max="10" width="12.57421875" style="1" bestFit="1" customWidth="1"/>
    <col min="11" max="11" width="10.8515625" style="1" bestFit="1" customWidth="1"/>
    <col min="12" max="12" width="11.28125" style="55" bestFit="1" customWidth="1"/>
    <col min="13" max="13" width="11.140625" style="1" bestFit="1" customWidth="1"/>
    <col min="14" max="15" width="12.140625" style="1" bestFit="1" customWidth="1"/>
    <col min="16" max="16" width="16.00390625" style="56" bestFit="1" customWidth="1"/>
    <col min="17" max="17" width="16.140625" style="55" bestFit="1" customWidth="1"/>
    <col min="18" max="18" width="12.00390625" style="1" bestFit="1" customWidth="1"/>
    <col min="19" max="19" width="21.8515625" style="1" bestFit="1" customWidth="1"/>
    <col min="20" max="20" width="26.421875" style="1" bestFit="1" customWidth="1"/>
    <col min="21" max="21" width="25.421875" style="1" bestFit="1" customWidth="1"/>
    <col min="22" max="22" width="13.421875" style="1" bestFit="1" customWidth="1"/>
    <col min="23" max="23" width="14.7109375" style="56" bestFit="1" customWidth="1"/>
    <col min="24" max="24" width="15.7109375" style="1" bestFit="1" customWidth="1"/>
    <col min="25" max="25" width="8.421875" style="1" bestFit="1" customWidth="1"/>
    <col min="26" max="26" width="9.00390625" style="1" bestFit="1" customWidth="1"/>
    <col min="27" max="27" width="9.421875" style="55" bestFit="1" customWidth="1"/>
    <col min="28" max="28" width="9.00390625" style="1" bestFit="1" customWidth="1"/>
    <col min="29" max="29" width="19.7109375" style="1" bestFit="1" customWidth="1"/>
    <col min="30" max="30" width="16.28125" style="1" bestFit="1" customWidth="1"/>
    <col min="31" max="31" width="10.00390625" style="1" bestFit="1" customWidth="1"/>
    <col min="32" max="32" width="12.00390625" style="56" bestFit="1" customWidth="1"/>
    <col min="33" max="33" width="13.00390625" style="1" bestFit="1" customWidth="1"/>
    <col min="34" max="34" width="12.140625" style="1" bestFit="1" customWidth="1"/>
    <col min="35" max="35" width="17.57421875" style="1" bestFit="1" customWidth="1"/>
    <col min="36" max="36" width="17.140625" style="1" bestFit="1" customWidth="1"/>
    <col min="37" max="37" width="10.8515625" style="55" bestFit="1" customWidth="1"/>
    <col min="38" max="38" width="11.28125" style="56" bestFit="1" customWidth="1"/>
    <col min="39" max="39" width="12.28125" style="55" bestFit="1" customWidth="1"/>
    <col min="40" max="40" width="15.7109375" style="1" bestFit="1" customWidth="1"/>
    <col min="41" max="41" width="19.140625" style="1" bestFit="1" customWidth="1"/>
    <col min="42" max="42" width="16.421875" style="1" bestFit="1" customWidth="1"/>
    <col min="43" max="43" width="16.7109375" style="1" bestFit="1" customWidth="1"/>
    <col min="44" max="44" width="17.7109375" style="56" bestFit="1" customWidth="1"/>
    <col min="45" max="45" width="19.8515625" style="1" bestFit="1" customWidth="1"/>
    <col min="46" max="46" width="22.7109375" style="55" bestFit="1" customWidth="1"/>
    <col min="47" max="47" width="12.140625" style="1" bestFit="1" customWidth="1"/>
    <col min="48" max="48" width="13.140625" style="1" bestFit="1" customWidth="1"/>
    <col min="49" max="49" width="15.28125" style="56" bestFit="1" customWidth="1"/>
    <col min="50" max="50" width="14.7109375" style="1" bestFit="1" customWidth="1"/>
    <col min="51" max="52" width="15.7109375" style="1" bestFit="1" customWidth="1"/>
    <col min="53" max="53" width="15.28125" style="55" bestFit="1" customWidth="1"/>
    <col min="54" max="54" width="16.8515625" style="56" bestFit="1" customWidth="1"/>
    <col min="55" max="55" width="26.28125" style="1" bestFit="1" customWidth="1"/>
    <col min="56" max="56" width="16.7109375" style="55" bestFit="1" customWidth="1"/>
    <col min="57" max="57" width="19.140625" style="1" bestFit="1" customWidth="1"/>
    <col min="58" max="58" width="13.421875" style="1" bestFit="1" customWidth="1"/>
    <col min="59" max="59" width="12.00390625" style="1" bestFit="1" customWidth="1"/>
    <col min="60" max="60" width="10.8515625" style="1" bestFit="1" customWidth="1"/>
    <col min="61" max="61" width="19.28125" style="56" bestFit="1" customWidth="1"/>
    <col min="62" max="62" width="18.8515625" style="1" bestFit="1" customWidth="1"/>
    <col min="63" max="63" width="21.00390625" style="55" bestFit="1" customWidth="1"/>
    <col min="64" max="64" width="19.28125" style="1" bestFit="1" customWidth="1"/>
    <col min="65" max="65" width="20.57421875" style="1" bestFit="1" customWidth="1"/>
    <col min="66" max="66" width="14.00390625" style="56" bestFit="1" customWidth="1"/>
    <col min="67" max="67" width="13.421875" style="1" bestFit="1" customWidth="1"/>
    <col min="68" max="68" width="13.57421875" style="1" bestFit="1" customWidth="1"/>
    <col min="69" max="69" width="15.421875" style="55" bestFit="1" customWidth="1"/>
    <col min="70" max="71" width="14.140625" style="1" bestFit="1" customWidth="1"/>
    <col min="72" max="72" width="14.00390625" style="56" bestFit="1" customWidth="1"/>
    <col min="73" max="73" width="8.00390625" style="55" bestFit="1" customWidth="1"/>
    <col min="74" max="74" width="14.00390625" style="66" bestFit="1" customWidth="1"/>
    <col min="75" max="75" width="14.421875" style="1" bestFit="1" customWidth="1"/>
    <col min="76" max="76" width="14.00390625" style="1" bestFit="1" customWidth="1"/>
    <col min="77" max="77" width="15.421875" style="1" bestFit="1" customWidth="1"/>
    <col min="78" max="78" width="16.57421875" style="69" bestFit="1" customWidth="1"/>
    <col min="79" max="79" width="13.00390625" style="1" bestFit="1" customWidth="1"/>
    <col min="80" max="80" width="12.421875" style="1" bestFit="1" customWidth="1"/>
    <col min="81" max="81" width="12.57421875" style="1" bestFit="1" customWidth="1"/>
    <col min="82" max="82" width="13.8515625" style="1" bestFit="1" customWidth="1"/>
    <col min="83" max="87" width="6.57421875" style="1" bestFit="1" customWidth="1"/>
    <col min="88" max="88" width="7.140625" style="1" bestFit="1" customWidth="1"/>
    <col min="89" max="89" width="6.57421875" style="1" bestFit="1" customWidth="1"/>
    <col min="90" max="92" width="5.57421875" style="1" bestFit="1" customWidth="1"/>
    <col min="93" max="93" width="14.28125" style="1" bestFit="1" customWidth="1"/>
    <col min="94" max="16384" width="7.7109375" style="1" customWidth="1"/>
  </cols>
  <sheetData>
    <row r="1" spans="1:93" ht="18.75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</row>
    <row r="2" spans="1:93" ht="1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</row>
    <row r="3" spans="1:93" ht="1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</row>
    <row r="4" spans="1:93" ht="1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</row>
    <row r="5" spans="1:93" ht="15" customHeight="1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</row>
    <row r="6" spans="1:93" ht="15.75" customHeight="1">
      <c r="A6" s="234" t="s">
        <v>1</v>
      </c>
      <c r="B6" s="235"/>
      <c r="C6" s="235"/>
      <c r="D6" s="235"/>
      <c r="E6" s="235"/>
      <c r="F6" s="235"/>
      <c r="G6" s="236"/>
      <c r="H6" s="234" t="s">
        <v>279</v>
      </c>
      <c r="I6" s="235"/>
      <c r="J6" s="235"/>
      <c r="K6" s="235"/>
      <c r="L6" s="236"/>
      <c r="M6" s="235" t="s">
        <v>280</v>
      </c>
      <c r="N6" s="235"/>
      <c r="O6" s="236"/>
      <c r="P6" s="234" t="s">
        <v>2</v>
      </c>
      <c r="Q6" s="236"/>
      <c r="R6" s="234" t="s">
        <v>3</v>
      </c>
      <c r="S6" s="235"/>
      <c r="T6" s="235"/>
      <c r="U6" s="235"/>
      <c r="V6" s="236"/>
      <c r="W6" s="234" t="s">
        <v>4</v>
      </c>
      <c r="X6" s="235"/>
      <c r="Y6" s="235"/>
      <c r="Z6" s="235"/>
      <c r="AA6" s="236"/>
      <c r="AB6" s="246" t="s">
        <v>281</v>
      </c>
      <c r="AC6" s="247"/>
      <c r="AD6" s="247"/>
      <c r="AE6" s="248"/>
      <c r="AF6" s="234" t="s">
        <v>282</v>
      </c>
      <c r="AG6" s="235"/>
      <c r="AH6" s="235"/>
      <c r="AI6" s="235"/>
      <c r="AJ6" s="235"/>
      <c r="AK6" s="236"/>
      <c r="AL6" s="234" t="s">
        <v>284</v>
      </c>
      <c r="AM6" s="236"/>
      <c r="AN6" s="234" t="s">
        <v>283</v>
      </c>
      <c r="AO6" s="235"/>
      <c r="AP6" s="235"/>
      <c r="AQ6" s="236"/>
      <c r="AR6" s="234" t="s">
        <v>285</v>
      </c>
      <c r="AS6" s="235"/>
      <c r="AT6" s="236"/>
      <c r="AU6" s="234" t="s">
        <v>286</v>
      </c>
      <c r="AV6" s="236"/>
      <c r="AW6" s="234" t="s">
        <v>287</v>
      </c>
      <c r="AX6" s="235"/>
      <c r="AY6" s="235"/>
      <c r="AZ6" s="235"/>
      <c r="BA6" s="236"/>
      <c r="BB6" s="234" t="s">
        <v>288</v>
      </c>
      <c r="BC6" s="235"/>
      <c r="BD6" s="236"/>
      <c r="BE6" s="234" t="s">
        <v>293</v>
      </c>
      <c r="BF6" s="235"/>
      <c r="BG6" s="235"/>
      <c r="BH6" s="236"/>
      <c r="BI6" s="234" t="s">
        <v>239</v>
      </c>
      <c r="BJ6" s="235"/>
      <c r="BK6" s="236"/>
      <c r="BL6" s="234" t="s">
        <v>299</v>
      </c>
      <c r="BM6" s="236"/>
      <c r="BN6" s="234" t="s">
        <v>258</v>
      </c>
      <c r="BO6" s="235"/>
      <c r="BP6" s="235"/>
      <c r="BQ6" s="236"/>
      <c r="BR6" s="234" t="s">
        <v>262</v>
      </c>
      <c r="BS6" s="236"/>
      <c r="BT6" s="234" t="s">
        <v>308</v>
      </c>
      <c r="BU6" s="236"/>
      <c r="BV6" s="234" t="s">
        <v>269</v>
      </c>
      <c r="BW6" s="235"/>
      <c r="BX6" s="235"/>
      <c r="BY6" s="236"/>
      <c r="BZ6" s="243" t="s">
        <v>266</v>
      </c>
      <c r="CA6" s="234" t="s">
        <v>319</v>
      </c>
      <c r="CB6" s="235"/>
      <c r="CC6" s="235"/>
      <c r="CD6" s="236"/>
      <c r="CE6" s="234" t="s">
        <v>332</v>
      </c>
      <c r="CF6" s="235"/>
      <c r="CG6" s="235"/>
      <c r="CH6" s="235"/>
      <c r="CI6" s="235"/>
      <c r="CJ6" s="235"/>
      <c r="CK6" s="235"/>
      <c r="CL6" s="235"/>
      <c r="CM6" s="235"/>
      <c r="CN6" s="236"/>
      <c r="CO6" s="229"/>
    </row>
    <row r="7" spans="1:93" ht="15" customHeight="1">
      <c r="A7" s="237"/>
      <c r="B7" s="238"/>
      <c r="C7" s="238"/>
      <c r="D7" s="238"/>
      <c r="E7" s="238"/>
      <c r="F7" s="238"/>
      <c r="G7" s="239"/>
      <c r="H7" s="237"/>
      <c r="I7" s="238"/>
      <c r="J7" s="238"/>
      <c r="K7" s="238"/>
      <c r="L7" s="239"/>
      <c r="M7" s="238"/>
      <c r="N7" s="238"/>
      <c r="O7" s="239"/>
      <c r="P7" s="237"/>
      <c r="Q7" s="239"/>
      <c r="R7" s="237"/>
      <c r="S7" s="238"/>
      <c r="T7" s="238"/>
      <c r="U7" s="238"/>
      <c r="V7" s="239"/>
      <c r="W7" s="237"/>
      <c r="X7" s="238"/>
      <c r="Y7" s="238"/>
      <c r="Z7" s="238"/>
      <c r="AA7" s="239"/>
      <c r="AB7" s="249"/>
      <c r="AC7" s="250"/>
      <c r="AD7" s="250"/>
      <c r="AE7" s="251"/>
      <c r="AF7" s="237"/>
      <c r="AG7" s="238"/>
      <c r="AH7" s="238"/>
      <c r="AI7" s="238"/>
      <c r="AJ7" s="238"/>
      <c r="AK7" s="239"/>
      <c r="AL7" s="237"/>
      <c r="AM7" s="239"/>
      <c r="AN7" s="237"/>
      <c r="AO7" s="238"/>
      <c r="AP7" s="238"/>
      <c r="AQ7" s="239"/>
      <c r="AR7" s="237"/>
      <c r="AS7" s="238"/>
      <c r="AT7" s="239"/>
      <c r="AU7" s="237"/>
      <c r="AV7" s="239"/>
      <c r="AW7" s="237"/>
      <c r="AX7" s="238"/>
      <c r="AY7" s="238"/>
      <c r="AZ7" s="238"/>
      <c r="BA7" s="239"/>
      <c r="BB7" s="237"/>
      <c r="BC7" s="238"/>
      <c r="BD7" s="239"/>
      <c r="BE7" s="237"/>
      <c r="BF7" s="238"/>
      <c r="BG7" s="238"/>
      <c r="BH7" s="239"/>
      <c r="BI7" s="237"/>
      <c r="BJ7" s="238"/>
      <c r="BK7" s="239"/>
      <c r="BL7" s="237"/>
      <c r="BM7" s="239"/>
      <c r="BN7" s="237"/>
      <c r="BO7" s="238"/>
      <c r="BP7" s="238"/>
      <c r="BQ7" s="239"/>
      <c r="BR7" s="237"/>
      <c r="BS7" s="239"/>
      <c r="BT7" s="237"/>
      <c r="BU7" s="239"/>
      <c r="BV7" s="237"/>
      <c r="BW7" s="238"/>
      <c r="BX7" s="238"/>
      <c r="BY7" s="239"/>
      <c r="BZ7" s="244"/>
      <c r="CA7" s="237"/>
      <c r="CB7" s="238"/>
      <c r="CC7" s="238"/>
      <c r="CD7" s="239"/>
      <c r="CE7" s="237"/>
      <c r="CF7" s="238"/>
      <c r="CG7" s="238"/>
      <c r="CH7" s="238"/>
      <c r="CI7" s="238"/>
      <c r="CJ7" s="238"/>
      <c r="CK7" s="238"/>
      <c r="CL7" s="238"/>
      <c r="CM7" s="238"/>
      <c r="CN7" s="239"/>
      <c r="CO7" s="230"/>
    </row>
    <row r="8" spans="1:93" ht="15" customHeight="1" thickBot="1">
      <c r="A8" s="240"/>
      <c r="B8" s="241"/>
      <c r="C8" s="241"/>
      <c r="D8" s="241"/>
      <c r="E8" s="241"/>
      <c r="F8" s="241"/>
      <c r="G8" s="242"/>
      <c r="H8" s="240"/>
      <c r="I8" s="241"/>
      <c r="J8" s="241"/>
      <c r="K8" s="241"/>
      <c r="L8" s="242"/>
      <c r="M8" s="241"/>
      <c r="N8" s="241"/>
      <c r="O8" s="242"/>
      <c r="P8" s="240"/>
      <c r="Q8" s="242"/>
      <c r="R8" s="240"/>
      <c r="S8" s="241"/>
      <c r="T8" s="241"/>
      <c r="U8" s="241"/>
      <c r="V8" s="242"/>
      <c r="W8" s="240"/>
      <c r="X8" s="241"/>
      <c r="Y8" s="241"/>
      <c r="Z8" s="241"/>
      <c r="AA8" s="242"/>
      <c r="AB8" s="252"/>
      <c r="AC8" s="253"/>
      <c r="AD8" s="253"/>
      <c r="AE8" s="254"/>
      <c r="AF8" s="240"/>
      <c r="AG8" s="241"/>
      <c r="AH8" s="241"/>
      <c r="AI8" s="241"/>
      <c r="AJ8" s="241"/>
      <c r="AK8" s="242"/>
      <c r="AL8" s="240"/>
      <c r="AM8" s="242"/>
      <c r="AN8" s="240"/>
      <c r="AO8" s="241"/>
      <c r="AP8" s="241"/>
      <c r="AQ8" s="242"/>
      <c r="AR8" s="240"/>
      <c r="AS8" s="241"/>
      <c r="AT8" s="242"/>
      <c r="AU8" s="240"/>
      <c r="AV8" s="242"/>
      <c r="AW8" s="240"/>
      <c r="AX8" s="241"/>
      <c r="AY8" s="241"/>
      <c r="AZ8" s="241"/>
      <c r="BA8" s="242"/>
      <c r="BB8" s="240"/>
      <c r="BC8" s="241"/>
      <c r="BD8" s="242"/>
      <c r="BE8" s="240"/>
      <c r="BF8" s="241"/>
      <c r="BG8" s="241"/>
      <c r="BH8" s="242"/>
      <c r="BI8" s="240"/>
      <c r="BJ8" s="241"/>
      <c r="BK8" s="242"/>
      <c r="BL8" s="240"/>
      <c r="BM8" s="242"/>
      <c r="BN8" s="240"/>
      <c r="BO8" s="241"/>
      <c r="BP8" s="241"/>
      <c r="BQ8" s="242"/>
      <c r="BR8" s="240"/>
      <c r="BS8" s="242"/>
      <c r="BT8" s="240"/>
      <c r="BU8" s="242"/>
      <c r="BV8" s="240"/>
      <c r="BW8" s="241"/>
      <c r="BX8" s="241"/>
      <c r="BY8" s="242"/>
      <c r="BZ8" s="245"/>
      <c r="CA8" s="240"/>
      <c r="CB8" s="241"/>
      <c r="CC8" s="241"/>
      <c r="CD8" s="242"/>
      <c r="CE8" s="240"/>
      <c r="CF8" s="241"/>
      <c r="CG8" s="241"/>
      <c r="CH8" s="241"/>
      <c r="CI8" s="241"/>
      <c r="CJ8" s="241"/>
      <c r="CK8" s="241"/>
      <c r="CL8" s="241"/>
      <c r="CM8" s="241"/>
      <c r="CN8" s="242"/>
      <c r="CO8" s="231"/>
    </row>
    <row r="9" spans="1:93" ht="15.75" thickBot="1">
      <c r="A9" s="1" t="s">
        <v>7</v>
      </c>
      <c r="B9" s="3" t="s">
        <v>8</v>
      </c>
      <c r="C9" s="14" t="s">
        <v>9</v>
      </c>
      <c r="D9" s="14" t="s">
        <v>10</v>
      </c>
      <c r="E9" s="14" t="s">
        <v>11</v>
      </c>
      <c r="F9" s="1" t="s">
        <v>12</v>
      </c>
      <c r="G9" s="1" t="s">
        <v>13</v>
      </c>
      <c r="H9" s="70" t="s">
        <v>14</v>
      </c>
      <c r="I9" s="15" t="s">
        <v>15</v>
      </c>
      <c r="J9" s="2" t="s">
        <v>16</v>
      </c>
      <c r="K9" s="2" t="s">
        <v>17</v>
      </c>
      <c r="L9" s="71" t="s">
        <v>18</v>
      </c>
      <c r="M9" s="2" t="s">
        <v>19</v>
      </c>
      <c r="N9" s="2" t="s">
        <v>20</v>
      </c>
      <c r="O9" s="2" t="s">
        <v>21</v>
      </c>
      <c r="P9" s="72" t="s">
        <v>22</v>
      </c>
      <c r="Q9" s="71" t="s">
        <v>23</v>
      </c>
      <c r="R9" s="2" t="s">
        <v>24</v>
      </c>
      <c r="S9" s="2" t="s">
        <v>25</v>
      </c>
      <c r="T9" s="2" t="s">
        <v>26</v>
      </c>
      <c r="U9" s="2" t="s">
        <v>27</v>
      </c>
      <c r="V9" s="2" t="s">
        <v>28</v>
      </c>
      <c r="W9" s="72" t="s">
        <v>29</v>
      </c>
      <c r="X9" s="2" t="s">
        <v>30</v>
      </c>
      <c r="Y9" s="2" t="s">
        <v>31</v>
      </c>
      <c r="Z9" s="2" t="s">
        <v>32</v>
      </c>
      <c r="AA9" s="71" t="s">
        <v>33</v>
      </c>
      <c r="AB9" s="47" t="s">
        <v>34</v>
      </c>
      <c r="AC9" s="47" t="s">
        <v>35</v>
      </c>
      <c r="AD9" s="47" t="s">
        <v>36</v>
      </c>
      <c r="AE9" s="47" t="s">
        <v>37</v>
      </c>
      <c r="AF9" s="66" t="s">
        <v>38</v>
      </c>
      <c r="AG9" s="47" t="s">
        <v>39</v>
      </c>
      <c r="AH9" s="47" t="s">
        <v>40</v>
      </c>
      <c r="AI9" s="47" t="s">
        <v>41</v>
      </c>
      <c r="AJ9" s="47" t="s">
        <v>42</v>
      </c>
      <c r="AK9" s="73" t="s">
        <v>43</v>
      </c>
      <c r="AL9" s="74" t="s">
        <v>44</v>
      </c>
      <c r="AM9" s="75" t="s">
        <v>45</v>
      </c>
      <c r="AN9" s="47" t="s">
        <v>46</v>
      </c>
      <c r="AO9" s="47" t="s">
        <v>47</v>
      </c>
      <c r="AP9" s="47" t="s">
        <v>48</v>
      </c>
      <c r="AQ9" s="47" t="s">
        <v>49</v>
      </c>
      <c r="AR9" s="74" t="s">
        <v>50</v>
      </c>
      <c r="AS9" s="47" t="s">
        <v>51</v>
      </c>
      <c r="AT9" s="73" t="s">
        <v>52</v>
      </c>
      <c r="AU9" s="47" t="s">
        <v>53</v>
      </c>
      <c r="AV9" s="47" t="s">
        <v>54</v>
      </c>
      <c r="AW9" s="74" t="s">
        <v>55</v>
      </c>
      <c r="AX9" s="47" t="s">
        <v>56</v>
      </c>
      <c r="AY9" s="47" t="s">
        <v>57</v>
      </c>
      <c r="AZ9" s="47" t="s">
        <v>58</v>
      </c>
      <c r="BA9" s="73" t="s">
        <v>59</v>
      </c>
      <c r="BB9" s="74" t="s">
        <v>229</v>
      </c>
      <c r="BC9" s="47" t="s">
        <v>230</v>
      </c>
      <c r="BD9" s="73" t="s">
        <v>231</v>
      </c>
      <c r="BE9" s="21" t="s">
        <v>289</v>
      </c>
      <c r="BF9" s="21" t="s">
        <v>290</v>
      </c>
      <c r="BG9" s="21" t="s">
        <v>291</v>
      </c>
      <c r="BH9" s="21" t="s">
        <v>292</v>
      </c>
      <c r="BI9" s="57" t="s">
        <v>294</v>
      </c>
      <c r="BJ9" s="21" t="s">
        <v>295</v>
      </c>
      <c r="BK9" s="59" t="s">
        <v>296</v>
      </c>
      <c r="BL9" s="21" t="s">
        <v>297</v>
      </c>
      <c r="BM9" s="21" t="s">
        <v>298</v>
      </c>
      <c r="BN9" s="57" t="s">
        <v>300</v>
      </c>
      <c r="BO9" s="21" t="s">
        <v>301</v>
      </c>
      <c r="BP9" s="21" t="s">
        <v>302</v>
      </c>
      <c r="BQ9" s="59" t="s">
        <v>303</v>
      </c>
      <c r="BR9" s="21" t="s">
        <v>304</v>
      </c>
      <c r="BS9" s="21" t="s">
        <v>305</v>
      </c>
      <c r="BT9" s="57" t="s">
        <v>306</v>
      </c>
      <c r="BU9" s="59" t="s">
        <v>307</v>
      </c>
      <c r="BV9" s="57" t="s">
        <v>309</v>
      </c>
      <c r="BW9" s="21" t="s">
        <v>310</v>
      </c>
      <c r="BX9" s="21" t="s">
        <v>311</v>
      </c>
      <c r="BY9" s="21" t="s">
        <v>312</v>
      </c>
      <c r="BZ9" s="67" t="s">
        <v>313</v>
      </c>
      <c r="CA9" s="47" t="s">
        <v>315</v>
      </c>
      <c r="CB9" s="47" t="s">
        <v>316</v>
      </c>
      <c r="CC9" s="47" t="s">
        <v>317</v>
      </c>
      <c r="CD9" s="47" t="s">
        <v>318</v>
      </c>
      <c r="CE9" s="81" t="s">
        <v>321</v>
      </c>
      <c r="CF9" s="81" t="s">
        <v>322</v>
      </c>
      <c r="CG9" s="81" t="s">
        <v>323</v>
      </c>
      <c r="CH9" s="81" t="s">
        <v>324</v>
      </c>
      <c r="CI9" s="81" t="s">
        <v>325</v>
      </c>
      <c r="CJ9" s="81" t="s">
        <v>326</v>
      </c>
      <c r="CK9" s="81" t="s">
        <v>327</v>
      </c>
      <c r="CL9" s="81" t="s">
        <v>329</v>
      </c>
      <c r="CM9" s="81" t="s">
        <v>330</v>
      </c>
      <c r="CN9" s="81" t="s">
        <v>331</v>
      </c>
      <c r="CO9" s="81" t="s">
        <v>328</v>
      </c>
    </row>
    <row r="10" spans="1:93" ht="15">
      <c r="A10" s="88">
        <v>1</v>
      </c>
      <c r="B10" s="89" t="s">
        <v>66</v>
      </c>
      <c r="C10" s="87">
        <v>1985</v>
      </c>
      <c r="D10" s="87">
        <v>20</v>
      </c>
      <c r="E10" s="90" t="s">
        <v>64</v>
      </c>
      <c r="F10" s="90" t="s">
        <v>87</v>
      </c>
      <c r="G10" s="91" t="s">
        <v>62</v>
      </c>
      <c r="H10" s="88"/>
      <c r="I10" s="92">
        <v>92.22727272727272</v>
      </c>
      <c r="J10" s="93"/>
      <c r="K10" s="90"/>
      <c r="L10" s="94"/>
      <c r="M10" s="95">
        <v>88.42338709677419</v>
      </c>
      <c r="N10" s="93"/>
      <c r="O10" s="93"/>
      <c r="P10" s="96"/>
      <c r="Q10" s="94"/>
      <c r="R10" s="85"/>
      <c r="S10" s="95">
        <v>89.98876404494382</v>
      </c>
      <c r="T10" s="93"/>
      <c r="U10" s="93"/>
      <c r="V10" s="93"/>
      <c r="W10" s="97">
        <v>80.2</v>
      </c>
      <c r="X10" s="95"/>
      <c r="Y10" s="95"/>
      <c r="Z10" s="95"/>
      <c r="AA10" s="98"/>
      <c r="AB10" s="90"/>
      <c r="AC10" s="90"/>
      <c r="AD10" s="90"/>
      <c r="AE10" s="90"/>
      <c r="AF10" s="99">
        <v>91.53846153846153</v>
      </c>
      <c r="AG10" s="90"/>
      <c r="AH10" s="90"/>
      <c r="AI10" s="90"/>
      <c r="AJ10" s="90"/>
      <c r="AK10" s="100"/>
      <c r="AL10" s="99">
        <v>96.00806451612902</v>
      </c>
      <c r="AM10" s="100"/>
      <c r="AN10" s="90"/>
      <c r="AO10" s="90">
        <v>76.10344827586206</v>
      </c>
      <c r="AP10" s="90"/>
      <c r="AQ10" s="90"/>
      <c r="AR10" s="99"/>
      <c r="AS10" s="90">
        <v>87.42857142857143</v>
      </c>
      <c r="AT10" s="100">
        <v>58.199999999999996</v>
      </c>
      <c r="AU10" s="90"/>
      <c r="AV10" s="90"/>
      <c r="AW10" s="99"/>
      <c r="AX10" s="101">
        <v>90.57142857142857</v>
      </c>
      <c r="AY10" s="90"/>
      <c r="AZ10" s="90"/>
      <c r="BA10" s="100"/>
      <c r="BB10" s="99"/>
      <c r="BC10" s="90">
        <v>85.28378378378378</v>
      </c>
      <c r="BD10" s="100"/>
      <c r="BE10" s="90">
        <v>95.02234636871509</v>
      </c>
      <c r="BF10" s="90">
        <v>70.55603448275862</v>
      </c>
      <c r="BG10" s="90"/>
      <c r="BH10" s="90"/>
      <c r="BI10" s="99">
        <v>86.3875</v>
      </c>
      <c r="BJ10" s="90"/>
      <c r="BK10" s="100"/>
      <c r="BL10" s="90">
        <v>70</v>
      </c>
      <c r="BM10" s="90"/>
      <c r="BN10" s="99">
        <v>64.36</v>
      </c>
      <c r="BO10" s="90"/>
      <c r="BP10" s="90"/>
      <c r="BQ10" s="100"/>
      <c r="BR10" s="90"/>
      <c r="BS10" s="90"/>
      <c r="BT10" s="99"/>
      <c r="BU10" s="100"/>
      <c r="BV10" s="99"/>
      <c r="BW10" s="90">
        <v>90.1</v>
      </c>
      <c r="BX10" s="90"/>
      <c r="BY10" s="90"/>
      <c r="BZ10" s="102">
        <v>94.85574685900419</v>
      </c>
      <c r="CA10" s="90"/>
      <c r="CB10" s="90"/>
      <c r="CC10" s="90"/>
      <c r="CD10" s="90"/>
      <c r="CE10" s="103">
        <f aca="true" t="shared" si="0" ref="CE10:CE41">LARGE(H10:CD10,1)</f>
        <v>96.00806451612902</v>
      </c>
      <c r="CF10" s="103">
        <f aca="true" t="shared" si="1" ref="CF10:CF41">LARGE(H10:CD10,2)</f>
        <v>95.02234636871509</v>
      </c>
      <c r="CG10" s="103">
        <f aca="true" t="shared" si="2" ref="CG10:CG41">LARGE(H10:CD10,3)</f>
        <v>94.85574685900419</v>
      </c>
      <c r="CH10" s="103">
        <f aca="true" t="shared" si="3" ref="CH10:CH41">LARGE(H10:CD10,4)</f>
        <v>92.22727272727272</v>
      </c>
      <c r="CI10" s="103">
        <f aca="true" t="shared" si="4" ref="CI10:CI41">LARGE(H10:CD10,5)</f>
        <v>91.53846153846153</v>
      </c>
      <c r="CJ10" s="103">
        <f>LARGE(H10:CD10,6)</f>
        <v>90.57142857142857</v>
      </c>
      <c r="CK10" s="103">
        <f>LARGE(H10:CD10,7)</f>
        <v>90.1</v>
      </c>
      <c r="CL10" s="103">
        <f>LARGE(H10:CD10,8)</f>
        <v>89.98876404494382</v>
      </c>
      <c r="CM10" s="103">
        <f>LARGE(H10:CD10,9)</f>
        <v>88.42338709677419</v>
      </c>
      <c r="CN10" s="103">
        <f>LARGE(H10:CD10,10)</f>
        <v>87.42857142857143</v>
      </c>
      <c r="CO10" s="104">
        <f aca="true" t="shared" si="5" ref="CO10:CO41">SUM(CE10:CN10)</f>
        <v>916.1640431513005</v>
      </c>
    </row>
    <row r="11" spans="1:93" ht="15">
      <c r="A11" s="56">
        <v>2</v>
      </c>
      <c r="B11" s="23" t="s">
        <v>85</v>
      </c>
      <c r="C11" s="217">
        <v>1985</v>
      </c>
      <c r="D11" s="217">
        <v>20</v>
      </c>
      <c r="E11" s="1" t="s">
        <v>86</v>
      </c>
      <c r="F11" s="27" t="s">
        <v>87</v>
      </c>
      <c r="G11" s="25" t="s">
        <v>62</v>
      </c>
      <c r="P11" s="218"/>
      <c r="R11" s="217"/>
      <c r="S11" s="27">
        <v>66.62921348314606</v>
      </c>
      <c r="W11" s="58">
        <v>62.599999999999994</v>
      </c>
      <c r="AA11" s="60"/>
      <c r="AB11" s="20"/>
      <c r="AC11" s="20"/>
      <c r="AD11" s="20"/>
      <c r="AE11" s="20"/>
      <c r="AF11" s="61">
        <v>61.07692307692308</v>
      </c>
      <c r="AG11" s="20"/>
      <c r="AH11" s="20"/>
      <c r="AI11" s="20"/>
      <c r="AJ11" s="20"/>
      <c r="AK11" s="63"/>
      <c r="AL11" s="61"/>
      <c r="AM11" s="63"/>
      <c r="AN11" s="20"/>
      <c r="AO11" s="20">
        <v>69.27586206896552</v>
      </c>
      <c r="AP11" s="20"/>
      <c r="AQ11" s="20"/>
      <c r="AR11" s="61"/>
      <c r="AS11" s="20">
        <v>85.85714285714286</v>
      </c>
      <c r="AT11" s="63"/>
      <c r="AU11" s="20"/>
      <c r="AV11" s="20"/>
      <c r="AW11" s="61"/>
      <c r="AX11" s="64">
        <v>95.28571428571429</v>
      </c>
      <c r="AY11" s="20"/>
      <c r="AZ11" s="20"/>
      <c r="BA11" s="63"/>
      <c r="BB11" s="61"/>
      <c r="BC11" s="20"/>
      <c r="BD11" s="63"/>
      <c r="BE11" s="20">
        <v>92.81005586592178</v>
      </c>
      <c r="BF11" s="20"/>
      <c r="BG11" s="20"/>
      <c r="BH11" s="20"/>
      <c r="BI11" s="61">
        <v>85.15</v>
      </c>
      <c r="BJ11" s="20"/>
      <c r="BK11" s="63"/>
      <c r="BL11" s="20">
        <v>76</v>
      </c>
      <c r="BM11" s="20"/>
      <c r="BN11" s="61"/>
      <c r="BO11" s="20"/>
      <c r="BP11" s="20"/>
      <c r="BQ11" s="63"/>
      <c r="BR11" s="20"/>
      <c r="BS11" s="20"/>
      <c r="BT11" s="61">
        <v>74.07142857142857</v>
      </c>
      <c r="BU11" s="63"/>
      <c r="BV11" s="61"/>
      <c r="BW11" s="20">
        <v>80.2</v>
      </c>
      <c r="BX11" s="20"/>
      <c r="BY11" s="20"/>
      <c r="BZ11" s="68">
        <v>92.13773848301535</v>
      </c>
      <c r="CA11" s="20"/>
      <c r="CB11" s="76">
        <v>79</v>
      </c>
      <c r="CC11" s="20"/>
      <c r="CD11" s="20"/>
      <c r="CE11" s="76">
        <f t="shared" si="0"/>
        <v>95.28571428571429</v>
      </c>
      <c r="CF11" s="76">
        <f t="shared" si="1"/>
        <v>92.81005586592178</v>
      </c>
      <c r="CG11" s="76">
        <f t="shared" si="2"/>
        <v>92.13773848301535</v>
      </c>
      <c r="CH11" s="76">
        <f t="shared" si="3"/>
        <v>85.85714285714286</v>
      </c>
      <c r="CI11" s="76">
        <f t="shared" si="4"/>
        <v>85.15</v>
      </c>
      <c r="CJ11" s="76">
        <f>LARGE(H11:CD11,6)</f>
        <v>80.2</v>
      </c>
      <c r="CK11" s="76">
        <f>LARGE(H11:CD11,7)</f>
        <v>79</v>
      </c>
      <c r="CL11" s="76">
        <f>LARGE(H11:CD11,8)</f>
        <v>76</v>
      </c>
      <c r="CM11" s="76">
        <f>LARGE(H11:CD11,9)</f>
        <v>74.07142857142857</v>
      </c>
      <c r="CN11" s="76">
        <f>LARGE(H11:CD11,10)</f>
        <v>69.27586206896552</v>
      </c>
      <c r="CO11" s="105">
        <f t="shared" si="5"/>
        <v>829.7879421321884</v>
      </c>
    </row>
    <row r="12" spans="1:93" ht="15">
      <c r="A12" s="57">
        <v>3</v>
      </c>
      <c r="B12" s="23" t="s">
        <v>163</v>
      </c>
      <c r="C12" s="217">
        <v>1984</v>
      </c>
      <c r="D12" s="32">
        <v>20</v>
      </c>
      <c r="E12" s="20" t="s">
        <v>64</v>
      </c>
      <c r="F12" s="20" t="s">
        <v>87</v>
      </c>
      <c r="G12" s="25" t="s">
        <v>62</v>
      </c>
      <c r="H12" s="57"/>
      <c r="I12" s="21"/>
      <c r="J12" s="21"/>
      <c r="K12" s="20"/>
      <c r="L12" s="59"/>
      <c r="M12" s="21"/>
      <c r="N12" s="21"/>
      <c r="O12" s="21"/>
      <c r="P12" s="218"/>
      <c r="Q12" s="59"/>
      <c r="R12" s="217"/>
      <c r="S12" s="21"/>
      <c r="T12" s="21"/>
      <c r="U12" s="21"/>
      <c r="V12" s="21"/>
      <c r="W12" s="58"/>
      <c r="X12" s="27">
        <v>92.00621118012423</v>
      </c>
      <c r="Y12" s="27"/>
      <c r="Z12" s="27"/>
      <c r="AA12" s="60"/>
      <c r="AB12" s="20"/>
      <c r="AC12" s="20"/>
      <c r="AD12" s="20"/>
      <c r="AE12" s="20"/>
      <c r="AF12" s="61"/>
      <c r="AG12" s="20"/>
      <c r="AH12" s="20"/>
      <c r="AI12" s="20"/>
      <c r="AJ12" s="20"/>
      <c r="AK12" s="63"/>
      <c r="AL12" s="61"/>
      <c r="AM12" s="63"/>
      <c r="AN12" s="20"/>
      <c r="AO12" s="20"/>
      <c r="AP12" s="20"/>
      <c r="AQ12" s="20"/>
      <c r="AR12" s="61"/>
      <c r="AS12" s="20"/>
      <c r="AT12" s="63"/>
      <c r="AU12" s="20"/>
      <c r="AV12" s="20"/>
      <c r="AW12" s="61"/>
      <c r="AX12" s="20"/>
      <c r="AY12" s="20"/>
      <c r="AZ12" s="20"/>
      <c r="BA12" s="63"/>
      <c r="BB12" s="61"/>
      <c r="BC12" s="20"/>
      <c r="BD12" s="63"/>
      <c r="BE12" s="20"/>
      <c r="BF12" s="20">
        <v>94.87931034482759</v>
      </c>
      <c r="BG12" s="20"/>
      <c r="BH12" s="20"/>
      <c r="BI12" s="61">
        <v>91.3375</v>
      </c>
      <c r="BJ12" s="20"/>
      <c r="BK12" s="63"/>
      <c r="BL12" s="20">
        <v>89</v>
      </c>
      <c r="BM12" s="20"/>
      <c r="BN12" s="61">
        <v>88.12</v>
      </c>
      <c r="BO12" s="20"/>
      <c r="BP12" s="20"/>
      <c r="BQ12" s="63"/>
      <c r="BR12" s="20"/>
      <c r="BS12" s="20"/>
      <c r="BT12" s="61">
        <v>90.57142857142857</v>
      </c>
      <c r="BU12" s="63"/>
      <c r="BV12" s="61">
        <v>77.64516129032259</v>
      </c>
      <c r="BW12" s="20"/>
      <c r="BX12" s="20"/>
      <c r="BY12" s="20"/>
      <c r="BZ12" s="68"/>
      <c r="CA12" s="20"/>
      <c r="CB12" s="20"/>
      <c r="CC12" s="20"/>
      <c r="CD12" s="20"/>
      <c r="CE12" s="76">
        <f t="shared" si="0"/>
        <v>94.87931034482759</v>
      </c>
      <c r="CF12" s="76">
        <f t="shared" si="1"/>
        <v>92.00621118012423</v>
      </c>
      <c r="CG12" s="76">
        <f t="shared" si="2"/>
        <v>91.3375</v>
      </c>
      <c r="CH12" s="76">
        <f t="shared" si="3"/>
        <v>90.57142857142857</v>
      </c>
      <c r="CI12" s="76">
        <f t="shared" si="4"/>
        <v>89</v>
      </c>
      <c r="CJ12" s="76">
        <f>LARGE(H12:CD12,6)</f>
        <v>88.12</v>
      </c>
      <c r="CK12" s="76">
        <f>LARGE(H12:CD12,7)</f>
        <v>77.64516129032259</v>
      </c>
      <c r="CL12" s="76">
        <v>0</v>
      </c>
      <c r="CM12" s="76">
        <v>0</v>
      </c>
      <c r="CN12" s="76">
        <v>0</v>
      </c>
      <c r="CO12" s="105">
        <f t="shared" si="5"/>
        <v>623.559611386703</v>
      </c>
    </row>
    <row r="13" spans="1:93" ht="15">
      <c r="A13" s="57">
        <v>5</v>
      </c>
      <c r="B13" s="23" t="s">
        <v>242</v>
      </c>
      <c r="C13" s="217">
        <v>1986</v>
      </c>
      <c r="D13" s="32">
        <v>20</v>
      </c>
      <c r="E13" s="20" t="s">
        <v>64</v>
      </c>
      <c r="F13" s="20" t="s">
        <v>87</v>
      </c>
      <c r="G13" s="25" t="s">
        <v>62</v>
      </c>
      <c r="H13" s="57"/>
      <c r="I13" s="5">
        <v>61.95454545454545</v>
      </c>
      <c r="J13" s="21"/>
      <c r="K13" s="20"/>
      <c r="L13" s="59"/>
      <c r="M13" s="21"/>
      <c r="N13" s="21"/>
      <c r="O13" s="27"/>
      <c r="P13" s="86"/>
      <c r="Q13" s="59"/>
      <c r="R13" s="27">
        <v>43.05309734513274</v>
      </c>
      <c r="S13" s="21"/>
      <c r="T13" s="21"/>
      <c r="U13" s="21"/>
      <c r="V13" s="21"/>
      <c r="W13" s="58"/>
      <c r="X13" s="27"/>
      <c r="Y13" s="27"/>
      <c r="Z13" s="27"/>
      <c r="AA13" s="60"/>
      <c r="AB13" s="27">
        <v>46.44262295081967</v>
      </c>
      <c r="AC13" s="20"/>
      <c r="AD13" s="20"/>
      <c r="AE13" s="20"/>
      <c r="AF13" s="61"/>
      <c r="AG13" s="20">
        <v>43.25609756097561</v>
      </c>
      <c r="AH13" s="20"/>
      <c r="AI13" s="20"/>
      <c r="AJ13" s="20"/>
      <c r="AK13" s="63"/>
      <c r="AL13" s="61"/>
      <c r="AM13" s="63"/>
      <c r="AN13" s="20">
        <v>34</v>
      </c>
      <c r="AO13" s="20"/>
      <c r="AP13" s="20"/>
      <c r="AQ13" s="20"/>
      <c r="AR13" s="61"/>
      <c r="AS13" s="20"/>
      <c r="AT13" s="63">
        <v>51.599999999999994</v>
      </c>
      <c r="AU13" s="20"/>
      <c r="AV13" s="20"/>
      <c r="AW13" s="61"/>
      <c r="AX13" s="20"/>
      <c r="AY13" s="20"/>
      <c r="AZ13" s="20"/>
      <c r="BA13" s="63"/>
      <c r="BB13" s="61"/>
      <c r="BC13" s="20"/>
      <c r="BD13" s="63">
        <v>49.446808510638306</v>
      </c>
      <c r="BE13" s="20">
        <v>82.85474860335195</v>
      </c>
      <c r="BF13" s="20"/>
      <c r="BG13" s="20"/>
      <c r="BH13" s="20"/>
      <c r="BI13" s="61">
        <v>55.449999999999996</v>
      </c>
      <c r="BJ13" s="20"/>
      <c r="BK13" s="63"/>
      <c r="BL13" s="20">
        <v>56</v>
      </c>
      <c r="BM13" s="20"/>
      <c r="BN13" s="61"/>
      <c r="BO13" s="20">
        <v>19.5625</v>
      </c>
      <c r="BP13" s="20"/>
      <c r="BQ13" s="63"/>
      <c r="BR13" s="20"/>
      <c r="BS13" s="20"/>
      <c r="BT13" s="61"/>
      <c r="BU13" s="63"/>
      <c r="BV13" s="61"/>
      <c r="BW13" s="20">
        <v>35.64999999999999</v>
      </c>
      <c r="BX13" s="20"/>
      <c r="BY13" s="20"/>
      <c r="BZ13" s="68">
        <v>73.54164727780363</v>
      </c>
      <c r="CA13" s="76">
        <v>39.18571428571428</v>
      </c>
      <c r="CB13" s="20"/>
      <c r="CC13" s="20"/>
      <c r="CD13" s="20"/>
      <c r="CE13" s="76">
        <f t="shared" si="0"/>
        <v>82.85474860335195</v>
      </c>
      <c r="CF13" s="76">
        <f t="shared" si="1"/>
        <v>73.54164727780363</v>
      </c>
      <c r="CG13" s="76">
        <f t="shared" si="2"/>
        <v>61.95454545454545</v>
      </c>
      <c r="CH13" s="76">
        <f t="shared" si="3"/>
        <v>56</v>
      </c>
      <c r="CI13" s="76">
        <f t="shared" si="4"/>
        <v>55.449999999999996</v>
      </c>
      <c r="CJ13" s="76">
        <f>LARGE(H13:CD13,6)</f>
        <v>51.599999999999994</v>
      </c>
      <c r="CK13" s="76">
        <f>LARGE(H13:CD13,7)</f>
        <v>49.446808510638306</v>
      </c>
      <c r="CL13" s="76">
        <f>LARGE(H13:CD13,8)</f>
        <v>46.44262295081967</v>
      </c>
      <c r="CM13" s="76">
        <f>LARGE(H13:CD13,9)</f>
        <v>43.25609756097561</v>
      </c>
      <c r="CN13" s="76">
        <f>LARGE(H13:CD13,10)</f>
        <v>43.05309734513274</v>
      </c>
      <c r="CO13" s="105">
        <f t="shared" si="5"/>
        <v>563.5995677032673</v>
      </c>
    </row>
    <row r="14" spans="1:93" ht="15">
      <c r="A14" s="57">
        <v>4</v>
      </c>
      <c r="B14" s="23" t="s">
        <v>162</v>
      </c>
      <c r="C14" s="217">
        <v>1989</v>
      </c>
      <c r="D14" s="217">
        <v>20</v>
      </c>
      <c r="E14" s="20" t="s">
        <v>64</v>
      </c>
      <c r="F14" s="20" t="s">
        <v>87</v>
      </c>
      <c r="G14" s="25" t="s">
        <v>62</v>
      </c>
      <c r="H14" s="57"/>
      <c r="I14" s="21"/>
      <c r="J14" s="21"/>
      <c r="K14" s="20"/>
      <c r="L14" s="59"/>
      <c r="M14" s="21"/>
      <c r="N14" s="21"/>
      <c r="O14" s="21"/>
      <c r="P14" s="218"/>
      <c r="Q14" s="59"/>
      <c r="R14" s="217"/>
      <c r="S14" s="21"/>
      <c r="T14" s="21"/>
      <c r="U14" s="21"/>
      <c r="V14" s="21"/>
      <c r="W14" s="58">
        <v>97.8</v>
      </c>
      <c r="X14" s="27"/>
      <c r="Y14" s="27"/>
      <c r="Z14" s="27"/>
      <c r="AA14" s="60"/>
      <c r="AB14" s="20"/>
      <c r="AC14" s="20"/>
      <c r="AD14" s="20"/>
      <c r="AE14" s="20"/>
      <c r="AF14" s="61"/>
      <c r="AG14" s="20"/>
      <c r="AH14" s="20"/>
      <c r="AI14" s="20"/>
      <c r="AJ14" s="20"/>
      <c r="AK14" s="63"/>
      <c r="AL14" s="61"/>
      <c r="AM14" s="63"/>
      <c r="AN14" s="20"/>
      <c r="AO14" s="20"/>
      <c r="AP14" s="20"/>
      <c r="AQ14" s="20"/>
      <c r="AR14" s="61"/>
      <c r="AS14" s="20"/>
      <c r="AT14" s="63"/>
      <c r="AU14" s="20"/>
      <c r="AV14" s="20"/>
      <c r="AW14" s="61"/>
      <c r="AX14" s="20"/>
      <c r="AY14" s="20"/>
      <c r="AZ14" s="20"/>
      <c r="BA14" s="63"/>
      <c r="BB14" s="61"/>
      <c r="BC14" s="20"/>
      <c r="BD14" s="63"/>
      <c r="BE14" s="20"/>
      <c r="BF14" s="20"/>
      <c r="BG14" s="20"/>
      <c r="BH14" s="20"/>
      <c r="BI14" s="61"/>
      <c r="BJ14" s="20"/>
      <c r="BK14" s="63"/>
      <c r="BL14" s="20">
        <v>92</v>
      </c>
      <c r="BM14" s="20"/>
      <c r="BN14" s="61"/>
      <c r="BO14" s="20">
        <v>100</v>
      </c>
      <c r="BP14" s="20"/>
      <c r="BQ14" s="63"/>
      <c r="BR14" s="20"/>
      <c r="BS14" s="20"/>
      <c r="BT14" s="61"/>
      <c r="BU14" s="63"/>
      <c r="BV14" s="61"/>
      <c r="BW14" s="20"/>
      <c r="BX14" s="20"/>
      <c r="BY14" s="20"/>
      <c r="BZ14" s="68">
        <v>99.57003257328991</v>
      </c>
      <c r="CA14" s="20"/>
      <c r="CB14" s="76">
        <v>100</v>
      </c>
      <c r="CC14" s="20"/>
      <c r="CD14" s="20"/>
      <c r="CE14" s="76">
        <f t="shared" si="0"/>
        <v>100</v>
      </c>
      <c r="CF14" s="76">
        <f t="shared" si="1"/>
        <v>100</v>
      </c>
      <c r="CG14" s="76">
        <f t="shared" si="2"/>
        <v>99.57003257328991</v>
      </c>
      <c r="CH14" s="76">
        <f t="shared" si="3"/>
        <v>97.8</v>
      </c>
      <c r="CI14" s="76">
        <f t="shared" si="4"/>
        <v>92</v>
      </c>
      <c r="CJ14" s="76">
        <v>0</v>
      </c>
      <c r="CK14" s="76">
        <v>0</v>
      </c>
      <c r="CL14" s="76">
        <v>0</v>
      </c>
      <c r="CM14" s="76">
        <v>0</v>
      </c>
      <c r="CN14" s="76">
        <v>0</v>
      </c>
      <c r="CO14" s="105">
        <f t="shared" si="5"/>
        <v>489.3700325732899</v>
      </c>
    </row>
    <row r="15" spans="1:93" ht="15">
      <c r="A15" s="56">
        <v>6</v>
      </c>
      <c r="B15" s="23" t="s">
        <v>151</v>
      </c>
      <c r="C15" s="217">
        <v>1985</v>
      </c>
      <c r="D15" s="32">
        <v>20</v>
      </c>
      <c r="E15" s="1" t="s">
        <v>64</v>
      </c>
      <c r="F15" s="27" t="s">
        <v>152</v>
      </c>
      <c r="G15" s="25" t="s">
        <v>62</v>
      </c>
      <c r="M15" s="21"/>
      <c r="N15" s="27">
        <v>80.06711409395973</v>
      </c>
      <c r="P15" s="218"/>
      <c r="R15" s="217"/>
      <c r="AA15" s="60"/>
      <c r="AB15" s="20"/>
      <c r="AC15" s="20"/>
      <c r="AD15" s="20"/>
      <c r="AE15" s="20"/>
      <c r="AF15" s="61">
        <v>83.07692307692308</v>
      </c>
      <c r="AG15" s="20"/>
      <c r="AH15" s="20"/>
      <c r="AI15" s="20"/>
      <c r="AJ15" s="20"/>
      <c r="AK15" s="63"/>
      <c r="AL15" s="61"/>
      <c r="AM15" s="63"/>
      <c r="AN15" s="20"/>
      <c r="AO15" s="20"/>
      <c r="AP15" s="20"/>
      <c r="AQ15" s="20"/>
      <c r="AR15" s="61"/>
      <c r="AS15" s="20"/>
      <c r="AT15" s="63"/>
      <c r="AU15" s="20"/>
      <c r="AV15" s="20"/>
      <c r="AW15" s="61"/>
      <c r="AX15" s="20"/>
      <c r="AY15" s="20"/>
      <c r="AZ15" s="20"/>
      <c r="BA15" s="63"/>
      <c r="BB15" s="61"/>
      <c r="BC15" s="20"/>
      <c r="BD15" s="63">
        <v>89.46808510638297</v>
      </c>
      <c r="BE15" s="20"/>
      <c r="BF15" s="20"/>
      <c r="BG15" s="20"/>
      <c r="BH15" s="20"/>
      <c r="BI15" s="61">
        <v>95.05</v>
      </c>
      <c r="BJ15" s="20"/>
      <c r="BK15" s="63"/>
      <c r="BL15" s="20"/>
      <c r="BM15" s="20"/>
      <c r="BN15" s="61"/>
      <c r="BO15" s="20"/>
      <c r="BP15" s="20"/>
      <c r="BQ15" s="63"/>
      <c r="BR15" s="20"/>
      <c r="BS15" s="20"/>
      <c r="BT15" s="61"/>
      <c r="BU15" s="63"/>
      <c r="BV15" s="61"/>
      <c r="BW15" s="20"/>
      <c r="BX15" s="20"/>
      <c r="BY15" s="20"/>
      <c r="BZ15" s="68">
        <v>98.84830153559795</v>
      </c>
      <c r="CA15" s="20"/>
      <c r="CB15" s="20"/>
      <c r="CC15" s="20"/>
      <c r="CD15" s="20"/>
      <c r="CE15" s="76">
        <f t="shared" si="0"/>
        <v>98.84830153559795</v>
      </c>
      <c r="CF15" s="76">
        <f t="shared" si="1"/>
        <v>95.05</v>
      </c>
      <c r="CG15" s="76">
        <f t="shared" si="2"/>
        <v>89.46808510638297</v>
      </c>
      <c r="CH15" s="76">
        <f t="shared" si="3"/>
        <v>83.07692307692308</v>
      </c>
      <c r="CI15" s="76">
        <f t="shared" si="4"/>
        <v>80.06711409395973</v>
      </c>
      <c r="CJ15" s="76">
        <v>0</v>
      </c>
      <c r="CK15" s="76">
        <v>0</v>
      </c>
      <c r="CL15" s="76">
        <v>0</v>
      </c>
      <c r="CM15" s="76">
        <v>0</v>
      </c>
      <c r="CN15" s="76">
        <v>0</v>
      </c>
      <c r="CO15" s="105">
        <f t="shared" si="5"/>
        <v>446.5104238128638</v>
      </c>
    </row>
    <row r="16" spans="1:93" ht="15">
      <c r="A16" s="57">
        <v>7</v>
      </c>
      <c r="B16" s="23" t="s">
        <v>129</v>
      </c>
      <c r="C16" s="25">
        <v>1986</v>
      </c>
      <c r="D16" s="32">
        <v>20</v>
      </c>
      <c r="E16" s="20" t="s">
        <v>64</v>
      </c>
      <c r="F16" s="20" t="s">
        <v>87</v>
      </c>
      <c r="G16" s="25" t="s">
        <v>62</v>
      </c>
      <c r="H16" s="57"/>
      <c r="I16" s="21"/>
      <c r="J16" s="21"/>
      <c r="K16" s="20"/>
      <c r="L16" s="59"/>
      <c r="M16" s="21"/>
      <c r="N16" s="21"/>
      <c r="O16" s="21"/>
      <c r="P16" s="218"/>
      <c r="Q16" s="59"/>
      <c r="R16" s="217"/>
      <c r="S16" s="21"/>
      <c r="T16" s="21"/>
      <c r="U16" s="21"/>
      <c r="V16" s="21"/>
      <c r="W16" s="58"/>
      <c r="X16" s="27"/>
      <c r="Y16" s="27"/>
      <c r="Z16" s="27"/>
      <c r="AA16" s="60"/>
      <c r="AB16" s="20"/>
      <c r="AC16" s="20"/>
      <c r="AD16" s="20"/>
      <c r="AE16" s="20"/>
      <c r="AF16" s="61">
        <v>84.76923076923077</v>
      </c>
      <c r="AG16" s="20"/>
      <c r="AH16" s="20"/>
      <c r="AI16" s="20"/>
      <c r="AJ16" s="20"/>
      <c r="AK16" s="63"/>
      <c r="AL16" s="61"/>
      <c r="AM16" s="63">
        <v>91.21428571428572</v>
      </c>
      <c r="AN16" s="20"/>
      <c r="AO16" s="20"/>
      <c r="AP16" s="20"/>
      <c r="AQ16" s="20"/>
      <c r="AR16" s="61"/>
      <c r="AS16" s="20"/>
      <c r="AT16" s="63"/>
      <c r="AU16" s="20"/>
      <c r="AV16" s="20"/>
      <c r="AW16" s="61"/>
      <c r="AX16" s="64">
        <v>88.21428571428571</v>
      </c>
      <c r="AY16" s="20"/>
      <c r="AZ16" s="20"/>
      <c r="BA16" s="63"/>
      <c r="BB16" s="61"/>
      <c r="BC16" s="20"/>
      <c r="BD16" s="63"/>
      <c r="BE16" s="20"/>
      <c r="BF16" s="20"/>
      <c r="BG16" s="20"/>
      <c r="BH16" s="20"/>
      <c r="BI16" s="61"/>
      <c r="BJ16" s="20"/>
      <c r="BK16" s="63"/>
      <c r="BL16" s="20"/>
      <c r="BM16" s="20"/>
      <c r="BN16" s="61"/>
      <c r="BO16" s="20"/>
      <c r="BP16" s="20"/>
      <c r="BQ16" s="63"/>
      <c r="BR16" s="20"/>
      <c r="BS16" s="20"/>
      <c r="BT16" s="61"/>
      <c r="BU16" s="63"/>
      <c r="BV16" s="61"/>
      <c r="BW16" s="20"/>
      <c r="BX16" s="20"/>
      <c r="BY16" s="20"/>
      <c r="BZ16" s="68">
        <v>97.49697533736622</v>
      </c>
      <c r="CA16" s="76">
        <v>80.2</v>
      </c>
      <c r="CB16" s="20"/>
      <c r="CC16" s="20"/>
      <c r="CD16" s="20"/>
      <c r="CE16" s="76">
        <f t="shared" si="0"/>
        <v>97.49697533736622</v>
      </c>
      <c r="CF16" s="76">
        <f t="shared" si="1"/>
        <v>91.21428571428572</v>
      </c>
      <c r="CG16" s="76">
        <f t="shared" si="2"/>
        <v>88.21428571428571</v>
      </c>
      <c r="CH16" s="76">
        <f t="shared" si="3"/>
        <v>84.76923076923077</v>
      </c>
      <c r="CI16" s="76">
        <f t="shared" si="4"/>
        <v>80.2</v>
      </c>
      <c r="CJ16" s="76">
        <v>0</v>
      </c>
      <c r="CK16" s="76">
        <v>0</v>
      </c>
      <c r="CL16" s="76">
        <v>0</v>
      </c>
      <c r="CM16" s="76">
        <v>0</v>
      </c>
      <c r="CN16" s="76">
        <v>0</v>
      </c>
      <c r="CO16" s="105">
        <f t="shared" si="5"/>
        <v>441.89477753516843</v>
      </c>
    </row>
    <row r="17" spans="1:93" ht="15">
      <c r="A17" s="56">
        <v>8</v>
      </c>
      <c r="B17" s="23" t="s">
        <v>150</v>
      </c>
      <c r="C17" s="217">
        <v>1984</v>
      </c>
      <c r="D17" s="217">
        <v>20</v>
      </c>
      <c r="E17" s="1" t="s">
        <v>64</v>
      </c>
      <c r="F17" s="1" t="s">
        <v>87</v>
      </c>
      <c r="G17" s="25" t="s">
        <v>62</v>
      </c>
      <c r="I17" s="5">
        <v>64</v>
      </c>
      <c r="J17" s="21"/>
      <c r="K17" s="21"/>
      <c r="L17" s="59"/>
      <c r="M17" s="21"/>
      <c r="N17" s="21"/>
      <c r="O17" s="21"/>
      <c r="P17" s="218"/>
      <c r="Q17" s="59"/>
      <c r="R17" s="217"/>
      <c r="S17" s="21"/>
      <c r="T17" s="21"/>
      <c r="U17" s="21"/>
      <c r="V17" s="21"/>
      <c r="W17" s="58"/>
      <c r="X17" s="27">
        <v>13.91304347826086</v>
      </c>
      <c r="Y17" s="27"/>
      <c r="Z17" s="27"/>
      <c r="AA17" s="60"/>
      <c r="AB17" s="20"/>
      <c r="AC17" s="20"/>
      <c r="AD17" s="20"/>
      <c r="AE17" s="20"/>
      <c r="AF17" s="61"/>
      <c r="AG17" s="20">
        <v>45.06707317073171</v>
      </c>
      <c r="AH17" s="20"/>
      <c r="AI17" s="20"/>
      <c r="AJ17" s="20"/>
      <c r="AK17" s="63"/>
      <c r="AL17" s="61">
        <v>55.974654377880185</v>
      </c>
      <c r="AM17" s="63"/>
      <c r="AN17" s="20"/>
      <c r="AO17" s="20"/>
      <c r="AP17" s="20"/>
      <c r="AQ17" s="20"/>
      <c r="AR17" s="61"/>
      <c r="AS17" s="20"/>
      <c r="AT17" s="63"/>
      <c r="AU17" s="20"/>
      <c r="AV17" s="20"/>
      <c r="AW17" s="61"/>
      <c r="AX17" s="20"/>
      <c r="AY17" s="20"/>
      <c r="AZ17" s="20"/>
      <c r="BA17" s="63"/>
      <c r="BB17" s="61"/>
      <c r="BC17" s="20"/>
      <c r="BD17" s="63">
        <v>27.329787234042556</v>
      </c>
      <c r="BE17" s="20"/>
      <c r="BF17" s="20"/>
      <c r="BG17" s="20"/>
      <c r="BH17" s="20"/>
      <c r="BI17" s="61"/>
      <c r="BJ17" s="20"/>
      <c r="BK17" s="63"/>
      <c r="BL17" s="20"/>
      <c r="BM17" s="20"/>
      <c r="BN17" s="61"/>
      <c r="BO17" s="20"/>
      <c r="BP17" s="20"/>
      <c r="BQ17" s="63"/>
      <c r="BR17" s="20"/>
      <c r="BS17" s="20"/>
      <c r="BT17" s="61"/>
      <c r="BU17" s="63"/>
      <c r="BV17" s="61"/>
      <c r="BW17" s="20"/>
      <c r="BX17" s="20"/>
      <c r="BY17" s="20"/>
      <c r="BZ17" s="68"/>
      <c r="CA17" s="20"/>
      <c r="CB17" s="20"/>
      <c r="CC17" s="20"/>
      <c r="CD17" s="20"/>
      <c r="CE17" s="76">
        <f t="shared" si="0"/>
        <v>64</v>
      </c>
      <c r="CF17" s="76">
        <f t="shared" si="1"/>
        <v>55.974654377880185</v>
      </c>
      <c r="CG17" s="76">
        <f t="shared" si="2"/>
        <v>45.06707317073171</v>
      </c>
      <c r="CH17" s="76">
        <f t="shared" si="3"/>
        <v>27.329787234042556</v>
      </c>
      <c r="CI17" s="76">
        <f t="shared" si="4"/>
        <v>13.91304347826086</v>
      </c>
      <c r="CJ17" s="76">
        <v>0</v>
      </c>
      <c r="CK17" s="76">
        <v>0</v>
      </c>
      <c r="CL17" s="76">
        <v>0</v>
      </c>
      <c r="CM17" s="76">
        <v>0</v>
      </c>
      <c r="CN17" s="76">
        <v>0</v>
      </c>
      <c r="CO17" s="105">
        <f t="shared" si="5"/>
        <v>206.28455826091533</v>
      </c>
    </row>
    <row r="18" spans="1:93" ht="15.75" thickBot="1">
      <c r="A18" s="106">
        <v>9</v>
      </c>
      <c r="B18" s="107" t="s">
        <v>195</v>
      </c>
      <c r="C18" s="108">
        <v>30682</v>
      </c>
      <c r="D18" s="109">
        <v>20</v>
      </c>
      <c r="E18" s="110" t="s">
        <v>64</v>
      </c>
      <c r="F18" s="111" t="s">
        <v>157</v>
      </c>
      <c r="G18" s="109" t="s">
        <v>245</v>
      </c>
      <c r="H18" s="106"/>
      <c r="I18" s="112"/>
      <c r="J18" s="112"/>
      <c r="K18" s="111"/>
      <c r="L18" s="113"/>
      <c r="M18" s="112"/>
      <c r="N18" s="114">
        <v>11.630872483221466</v>
      </c>
      <c r="O18" s="112"/>
      <c r="P18" s="219"/>
      <c r="Q18" s="113"/>
      <c r="R18" s="220"/>
      <c r="S18" s="112"/>
      <c r="T18" s="112"/>
      <c r="U18" s="112"/>
      <c r="V18" s="112"/>
      <c r="W18" s="115"/>
      <c r="X18" s="114"/>
      <c r="Y18" s="114"/>
      <c r="Z18" s="114"/>
      <c r="AA18" s="116"/>
      <c r="AB18" s="114">
        <v>15.065573770491795</v>
      </c>
      <c r="AC18" s="111"/>
      <c r="AD18" s="111"/>
      <c r="AE18" s="111"/>
      <c r="AF18" s="117"/>
      <c r="AG18" s="111"/>
      <c r="AH18" s="111"/>
      <c r="AI18" s="111"/>
      <c r="AJ18" s="111"/>
      <c r="AK18" s="118"/>
      <c r="AL18" s="117"/>
      <c r="AM18" s="118"/>
      <c r="AN18" s="111"/>
      <c r="AO18" s="111"/>
      <c r="AP18" s="111"/>
      <c r="AQ18" s="111"/>
      <c r="AR18" s="117"/>
      <c r="AS18" s="111"/>
      <c r="AT18" s="118"/>
      <c r="AU18" s="111"/>
      <c r="AV18" s="111"/>
      <c r="AW18" s="117"/>
      <c r="AX18" s="111"/>
      <c r="AY18" s="111"/>
      <c r="AZ18" s="111"/>
      <c r="BA18" s="118"/>
      <c r="BB18" s="117"/>
      <c r="BC18" s="111"/>
      <c r="BD18" s="118">
        <v>9.425531914893625</v>
      </c>
      <c r="BE18" s="111"/>
      <c r="BF18" s="111">
        <v>25.75</v>
      </c>
      <c r="BG18" s="111"/>
      <c r="BH18" s="111"/>
      <c r="BI18" s="117"/>
      <c r="BJ18" s="111"/>
      <c r="BK18" s="118"/>
      <c r="BL18" s="111"/>
      <c r="BM18" s="111"/>
      <c r="BN18" s="117"/>
      <c r="BO18" s="111"/>
      <c r="BP18" s="111"/>
      <c r="BQ18" s="118"/>
      <c r="BR18" s="111"/>
      <c r="BS18" s="111"/>
      <c r="BT18" s="117"/>
      <c r="BU18" s="118"/>
      <c r="BV18" s="117"/>
      <c r="BW18" s="111"/>
      <c r="BX18" s="111"/>
      <c r="BY18" s="111"/>
      <c r="BZ18" s="119">
        <v>49.21777570963239</v>
      </c>
      <c r="CA18" s="111"/>
      <c r="CB18" s="111"/>
      <c r="CC18" s="111"/>
      <c r="CD18" s="111"/>
      <c r="CE18" s="120">
        <f t="shared" si="0"/>
        <v>49.21777570963239</v>
      </c>
      <c r="CF18" s="120">
        <f t="shared" si="1"/>
        <v>25.75</v>
      </c>
      <c r="CG18" s="120">
        <f t="shared" si="2"/>
        <v>15.065573770491795</v>
      </c>
      <c r="CH18" s="120">
        <f t="shared" si="3"/>
        <v>11.630872483221466</v>
      </c>
      <c r="CI18" s="120">
        <f t="shared" si="4"/>
        <v>9.425531914893625</v>
      </c>
      <c r="CJ18" s="76">
        <v>0</v>
      </c>
      <c r="CK18" s="120">
        <v>0</v>
      </c>
      <c r="CL18" s="120">
        <v>0</v>
      </c>
      <c r="CM18" s="120">
        <v>0</v>
      </c>
      <c r="CN18" s="120">
        <v>0</v>
      </c>
      <c r="CO18" s="121">
        <f t="shared" si="5"/>
        <v>111.08975387823928</v>
      </c>
    </row>
    <row r="19" spans="1:93" ht="15">
      <c r="A19" s="122">
        <v>1</v>
      </c>
      <c r="B19" s="89" t="s">
        <v>103</v>
      </c>
      <c r="C19" s="87">
        <v>1983</v>
      </c>
      <c r="D19" s="123">
        <v>30</v>
      </c>
      <c r="E19" s="124" t="s">
        <v>64</v>
      </c>
      <c r="F19" s="95" t="s">
        <v>104</v>
      </c>
      <c r="G19" s="91" t="s">
        <v>62</v>
      </c>
      <c r="H19" s="97">
        <v>44.49294449670743</v>
      </c>
      <c r="I19" s="124"/>
      <c r="J19" s="124"/>
      <c r="K19" s="124"/>
      <c r="L19" s="94"/>
      <c r="M19" s="95">
        <v>83.23387096774194</v>
      </c>
      <c r="N19" s="124"/>
      <c r="O19" s="124"/>
      <c r="P19" s="96"/>
      <c r="Q19" s="125"/>
      <c r="R19" s="87"/>
      <c r="S19" s="95">
        <v>74.41573033707866</v>
      </c>
      <c r="T19" s="124"/>
      <c r="U19" s="124"/>
      <c r="V19" s="124"/>
      <c r="W19" s="97">
        <v>73.6</v>
      </c>
      <c r="X19" s="124"/>
      <c r="Y19" s="124"/>
      <c r="Z19" s="124"/>
      <c r="AA19" s="98"/>
      <c r="AB19" s="90"/>
      <c r="AC19" s="90"/>
      <c r="AD19" s="90"/>
      <c r="AE19" s="90"/>
      <c r="AF19" s="99">
        <v>63.61538461538461</v>
      </c>
      <c r="AG19" s="90"/>
      <c r="AH19" s="90"/>
      <c r="AI19" s="90"/>
      <c r="AJ19" s="90"/>
      <c r="AK19" s="100"/>
      <c r="AL19" s="99"/>
      <c r="AM19" s="100"/>
      <c r="AN19" s="90"/>
      <c r="AO19" s="90"/>
      <c r="AP19" s="90"/>
      <c r="AQ19" s="90"/>
      <c r="AR19" s="99"/>
      <c r="AS19" s="90">
        <v>76.42857142857143</v>
      </c>
      <c r="AT19" s="100"/>
      <c r="AU19" s="90"/>
      <c r="AV19" s="90"/>
      <c r="AW19" s="99"/>
      <c r="AX19" s="90"/>
      <c r="AY19" s="90">
        <v>77.37142857142857</v>
      </c>
      <c r="AZ19" s="90"/>
      <c r="BA19" s="100"/>
      <c r="BB19" s="99"/>
      <c r="BC19" s="90">
        <v>67.89189189189189</v>
      </c>
      <c r="BD19" s="100"/>
      <c r="BE19" s="90"/>
      <c r="BF19" s="90"/>
      <c r="BG19" s="90"/>
      <c r="BH19" s="90"/>
      <c r="BI19" s="99"/>
      <c r="BJ19" s="90"/>
      <c r="BK19" s="100"/>
      <c r="BL19" s="90">
        <v>65</v>
      </c>
      <c r="BM19" s="90"/>
      <c r="BN19" s="99">
        <v>20.799999999999997</v>
      </c>
      <c r="BO19" s="90"/>
      <c r="BP19" s="90"/>
      <c r="BQ19" s="100"/>
      <c r="BR19" s="90"/>
      <c r="BS19" s="90"/>
      <c r="BT19" s="99">
        <v>57.57142857142857</v>
      </c>
      <c r="BU19" s="100"/>
      <c r="BV19" s="99"/>
      <c r="BW19" s="90"/>
      <c r="BX19" s="90"/>
      <c r="BY19" s="90"/>
      <c r="BZ19" s="102">
        <v>75.3075849232201</v>
      </c>
      <c r="CA19" s="103">
        <v>61.81428571428571</v>
      </c>
      <c r="CB19" s="90"/>
      <c r="CC19" s="90"/>
      <c r="CD19" s="90"/>
      <c r="CE19" s="103">
        <f t="shared" si="0"/>
        <v>83.23387096774194</v>
      </c>
      <c r="CF19" s="103">
        <f t="shared" si="1"/>
        <v>77.37142857142857</v>
      </c>
      <c r="CG19" s="103">
        <f t="shared" si="2"/>
        <v>76.42857142857143</v>
      </c>
      <c r="CH19" s="103">
        <f t="shared" si="3"/>
        <v>75.3075849232201</v>
      </c>
      <c r="CI19" s="103">
        <f t="shared" si="4"/>
        <v>74.41573033707866</v>
      </c>
      <c r="CJ19" s="103">
        <f aca="true" t="shared" si="6" ref="CJ19:CJ28">LARGE(H19:CD19,6)</f>
        <v>73.6</v>
      </c>
      <c r="CK19" s="103">
        <f>LARGE(H19:CD19,7)</f>
        <v>67.89189189189189</v>
      </c>
      <c r="CL19" s="103">
        <f>LARGE(H19:CD19,8)</f>
        <v>65</v>
      </c>
      <c r="CM19" s="103">
        <f>LARGE(H19:CD19,9)</f>
        <v>63.61538461538461</v>
      </c>
      <c r="CN19" s="103">
        <f>LARGE(H19:CD19,10)</f>
        <v>61.81428571428571</v>
      </c>
      <c r="CO19" s="104">
        <f t="shared" si="5"/>
        <v>718.678748449603</v>
      </c>
    </row>
    <row r="20" spans="1:93" ht="15">
      <c r="A20" s="57">
        <v>2</v>
      </c>
      <c r="B20" s="23" t="s">
        <v>132</v>
      </c>
      <c r="C20" s="217">
        <v>1982</v>
      </c>
      <c r="D20" s="32">
        <v>30</v>
      </c>
      <c r="E20" s="20" t="s">
        <v>64</v>
      </c>
      <c r="F20" s="20" t="s">
        <v>87</v>
      </c>
      <c r="G20" s="25" t="s">
        <v>62</v>
      </c>
      <c r="H20" s="57"/>
      <c r="I20" s="21"/>
      <c r="J20" s="21"/>
      <c r="K20" s="20"/>
      <c r="L20" s="59"/>
      <c r="M20" s="21"/>
      <c r="N20" s="21"/>
      <c r="O20" s="21"/>
      <c r="P20" s="218"/>
      <c r="Q20" s="59"/>
      <c r="R20" s="217"/>
      <c r="S20" s="21"/>
      <c r="T20" s="21"/>
      <c r="U20" s="21"/>
      <c r="V20" s="21"/>
      <c r="W20" s="58"/>
      <c r="X20" s="27"/>
      <c r="Y20" s="27"/>
      <c r="Z20" s="27"/>
      <c r="AA20" s="60"/>
      <c r="AB20" s="20"/>
      <c r="AC20" s="27">
        <v>63.63265306122449</v>
      </c>
      <c r="AD20" s="20"/>
      <c r="AE20" s="20"/>
      <c r="AF20" s="61"/>
      <c r="AG20" s="20">
        <v>20.317073170731703</v>
      </c>
      <c r="AH20" s="20"/>
      <c r="AI20" s="20"/>
      <c r="AJ20" s="20"/>
      <c r="AK20" s="63"/>
      <c r="AL20" s="61"/>
      <c r="AM20" s="63"/>
      <c r="AN20" s="20"/>
      <c r="AO20" s="20">
        <v>41.96551724137931</v>
      </c>
      <c r="AP20" s="20"/>
      <c r="AQ20" s="20"/>
      <c r="AR20" s="61"/>
      <c r="AS20" s="20">
        <v>68.57142857142857</v>
      </c>
      <c r="AT20" s="63"/>
      <c r="AU20" s="20"/>
      <c r="AV20" s="20"/>
      <c r="AW20" s="61"/>
      <c r="AX20" s="64">
        <v>64.64285714285714</v>
      </c>
      <c r="AY20" s="20"/>
      <c r="AZ20" s="20"/>
      <c r="BA20" s="63"/>
      <c r="BB20" s="61"/>
      <c r="BC20" s="20">
        <v>66.55405405405405</v>
      </c>
      <c r="BD20" s="63"/>
      <c r="BE20" s="20">
        <v>88.93854748603351</v>
      </c>
      <c r="BF20" s="20"/>
      <c r="BG20" s="20"/>
      <c r="BH20" s="20"/>
      <c r="BI20" s="61">
        <v>64.1125</v>
      </c>
      <c r="BJ20" s="20"/>
      <c r="BK20" s="63"/>
      <c r="BL20" s="20">
        <v>63</v>
      </c>
      <c r="BM20" s="20"/>
      <c r="BN20" s="61">
        <v>36.64</v>
      </c>
      <c r="BO20" s="20"/>
      <c r="BP20" s="20"/>
      <c r="BQ20" s="63"/>
      <c r="BR20" s="20"/>
      <c r="BS20" s="20"/>
      <c r="BT20" s="61"/>
      <c r="BU20" s="63"/>
      <c r="BV20" s="61"/>
      <c r="BW20" s="20"/>
      <c r="BX20" s="20"/>
      <c r="BY20" s="20"/>
      <c r="BZ20" s="68">
        <v>82.38669148441136</v>
      </c>
      <c r="CA20" s="76">
        <v>36.357142857142854</v>
      </c>
      <c r="CB20" s="20"/>
      <c r="CC20" s="20"/>
      <c r="CD20" s="20"/>
      <c r="CE20" s="76">
        <f t="shared" si="0"/>
        <v>88.93854748603351</v>
      </c>
      <c r="CF20" s="76">
        <f t="shared" si="1"/>
        <v>82.38669148441136</v>
      </c>
      <c r="CG20" s="76">
        <f t="shared" si="2"/>
        <v>68.57142857142857</v>
      </c>
      <c r="CH20" s="76">
        <f t="shared" si="3"/>
        <v>66.55405405405405</v>
      </c>
      <c r="CI20" s="76">
        <f t="shared" si="4"/>
        <v>64.64285714285714</v>
      </c>
      <c r="CJ20" s="76">
        <f t="shared" si="6"/>
        <v>64.1125</v>
      </c>
      <c r="CK20" s="76">
        <f>LARGE(H20:CD20,7)</f>
        <v>63.63265306122449</v>
      </c>
      <c r="CL20" s="76">
        <f>LARGE(H20:CD20,8)</f>
        <v>63</v>
      </c>
      <c r="CM20" s="76">
        <f>LARGE(H20:CD20,9)</f>
        <v>41.96551724137931</v>
      </c>
      <c r="CN20" s="76">
        <f>LARGE(H20:CD20,10)</f>
        <v>36.64</v>
      </c>
      <c r="CO20" s="105">
        <f t="shared" si="5"/>
        <v>640.4442490413885</v>
      </c>
    </row>
    <row r="21" spans="1:93" ht="15">
      <c r="A21" s="57">
        <v>3</v>
      </c>
      <c r="B21" s="34" t="s">
        <v>94</v>
      </c>
      <c r="C21" s="35">
        <v>29952</v>
      </c>
      <c r="D21" s="32">
        <v>30</v>
      </c>
      <c r="E21" s="20" t="s">
        <v>64</v>
      </c>
      <c r="F21" s="20"/>
      <c r="G21" s="32" t="s">
        <v>245</v>
      </c>
      <c r="H21" s="57"/>
      <c r="I21" s="5">
        <v>76.68181818181819</v>
      </c>
      <c r="J21" s="21"/>
      <c r="K21" s="20"/>
      <c r="L21" s="59"/>
      <c r="M21" s="21"/>
      <c r="N21" s="21"/>
      <c r="O21" s="76">
        <v>20.80000000000001</v>
      </c>
      <c r="P21" s="218"/>
      <c r="Q21" s="59"/>
      <c r="R21" s="217"/>
      <c r="S21" s="27">
        <v>65.51685393258427</v>
      </c>
      <c r="T21" s="21"/>
      <c r="U21" s="21"/>
      <c r="V21" s="21"/>
      <c r="W21" s="58">
        <v>51.599999999999994</v>
      </c>
      <c r="X21" s="27"/>
      <c r="Y21" s="27"/>
      <c r="Z21" s="27"/>
      <c r="AA21" s="60"/>
      <c r="AB21" s="20"/>
      <c r="AC21" s="20"/>
      <c r="AD21" s="20"/>
      <c r="AE21" s="20"/>
      <c r="AF21" s="61">
        <v>46.69230769230769</v>
      </c>
      <c r="AG21" s="20"/>
      <c r="AH21" s="20"/>
      <c r="AI21" s="20"/>
      <c r="AJ21" s="20"/>
      <c r="AK21" s="63"/>
      <c r="AL21" s="61"/>
      <c r="AM21" s="63"/>
      <c r="AN21" s="20"/>
      <c r="AO21" s="20">
        <v>45.37931034482759</v>
      </c>
      <c r="AP21" s="20"/>
      <c r="AQ21" s="20"/>
      <c r="AR21" s="61"/>
      <c r="AS21" s="20">
        <v>57.57142857142857</v>
      </c>
      <c r="AT21" s="63"/>
      <c r="AU21" s="20"/>
      <c r="AV21" s="20"/>
      <c r="AW21" s="61"/>
      <c r="AX21" s="64">
        <v>19.85714285714286</v>
      </c>
      <c r="AY21" s="20"/>
      <c r="AZ21" s="20"/>
      <c r="BA21" s="63"/>
      <c r="BB21" s="61"/>
      <c r="BC21" s="20"/>
      <c r="BD21" s="63"/>
      <c r="BE21" s="20">
        <v>77.32402234636871</v>
      </c>
      <c r="BF21" s="20"/>
      <c r="BG21" s="20"/>
      <c r="BH21" s="20"/>
      <c r="BI21" s="61">
        <v>40.599999999999994</v>
      </c>
      <c r="BJ21" s="20"/>
      <c r="BK21" s="63"/>
      <c r="BL21" s="20"/>
      <c r="BM21" s="20"/>
      <c r="BN21" s="61"/>
      <c r="BO21" s="20"/>
      <c r="BP21" s="20"/>
      <c r="BQ21" s="63"/>
      <c r="BR21" s="20"/>
      <c r="BS21" s="20"/>
      <c r="BT21" s="61"/>
      <c r="BU21" s="63"/>
      <c r="BV21" s="61"/>
      <c r="BW21" s="20">
        <v>50.5</v>
      </c>
      <c r="BX21" s="20"/>
      <c r="BY21" s="20"/>
      <c r="BZ21" s="68">
        <v>73.26523964634714</v>
      </c>
      <c r="CA21" s="20"/>
      <c r="CB21" s="76">
        <v>70</v>
      </c>
      <c r="CC21" s="20"/>
      <c r="CD21" s="20"/>
      <c r="CE21" s="76">
        <f t="shared" si="0"/>
        <v>77.32402234636871</v>
      </c>
      <c r="CF21" s="76">
        <f t="shared" si="1"/>
        <v>76.68181818181819</v>
      </c>
      <c r="CG21" s="76">
        <f t="shared" si="2"/>
        <v>73.26523964634714</v>
      </c>
      <c r="CH21" s="76">
        <f t="shared" si="3"/>
        <v>70</v>
      </c>
      <c r="CI21" s="76">
        <f t="shared" si="4"/>
        <v>65.51685393258427</v>
      </c>
      <c r="CJ21" s="76">
        <f t="shared" si="6"/>
        <v>57.57142857142857</v>
      </c>
      <c r="CK21" s="76">
        <f>LARGE(H21:CD21,7)</f>
        <v>51.599999999999994</v>
      </c>
      <c r="CL21" s="76">
        <f>LARGE(H21:CD21,8)</f>
        <v>50.5</v>
      </c>
      <c r="CM21" s="76">
        <f>LARGE(H21:CD21,9)</f>
        <v>46.69230769230769</v>
      </c>
      <c r="CN21" s="76">
        <f>LARGE(H21:CD21,10)</f>
        <v>45.37931034482759</v>
      </c>
      <c r="CO21" s="105">
        <f t="shared" si="5"/>
        <v>614.5309807156822</v>
      </c>
    </row>
    <row r="22" spans="1:93" ht="15">
      <c r="A22" s="57">
        <v>4</v>
      </c>
      <c r="B22" s="23" t="s">
        <v>130</v>
      </c>
      <c r="C22" s="217">
        <v>1981</v>
      </c>
      <c r="D22" s="32">
        <v>30</v>
      </c>
      <c r="E22" s="1" t="s">
        <v>64</v>
      </c>
      <c r="F22" s="13" t="s">
        <v>131</v>
      </c>
      <c r="G22" s="25"/>
      <c r="H22" s="57"/>
      <c r="I22" s="21"/>
      <c r="J22" s="21"/>
      <c r="K22" s="20"/>
      <c r="L22" s="59"/>
      <c r="M22" s="21"/>
      <c r="N22" s="21"/>
      <c r="O22" s="76">
        <v>46.69230769230769</v>
      </c>
      <c r="P22" s="218"/>
      <c r="Q22" s="59"/>
      <c r="R22" s="217"/>
      <c r="S22" s="21"/>
      <c r="T22" s="21"/>
      <c r="U22" s="21"/>
      <c r="V22" s="21"/>
      <c r="W22" s="58"/>
      <c r="X22" s="27"/>
      <c r="Y22" s="27"/>
      <c r="Z22" s="27"/>
      <c r="AA22" s="60"/>
      <c r="AB22" s="20"/>
      <c r="AC22" s="20"/>
      <c r="AD22" s="20"/>
      <c r="AE22" s="20"/>
      <c r="AF22" s="61">
        <v>50.07692307692308</v>
      </c>
      <c r="AG22" s="20"/>
      <c r="AH22" s="20"/>
      <c r="AI22" s="20"/>
      <c r="AJ22" s="20"/>
      <c r="AK22" s="63"/>
      <c r="AL22" s="61"/>
      <c r="AM22" s="63"/>
      <c r="AN22" s="20"/>
      <c r="AO22" s="20">
        <v>48.793103448275865</v>
      </c>
      <c r="AP22" s="20"/>
      <c r="AQ22" s="20"/>
      <c r="AR22" s="61"/>
      <c r="AS22" s="20">
        <v>73.28571428571428</v>
      </c>
      <c r="AT22" s="63"/>
      <c r="AU22" s="20"/>
      <c r="AV22" s="20"/>
      <c r="AW22" s="61"/>
      <c r="AX22" s="64">
        <v>50.5</v>
      </c>
      <c r="AY22" s="20"/>
      <c r="AZ22" s="20"/>
      <c r="BA22" s="63"/>
      <c r="BB22" s="61"/>
      <c r="BC22" s="20">
        <v>62.54054054054054</v>
      </c>
      <c r="BD22" s="63"/>
      <c r="BE22" s="20"/>
      <c r="BF22" s="20">
        <v>69.70258620689656</v>
      </c>
      <c r="BG22" s="20"/>
      <c r="BH22" s="20"/>
      <c r="BI22" s="61">
        <v>65.35</v>
      </c>
      <c r="BJ22" s="20"/>
      <c r="BK22" s="63"/>
      <c r="BL22" s="20"/>
      <c r="BM22" s="20"/>
      <c r="BN22" s="61"/>
      <c r="BO22" s="20"/>
      <c r="BP22" s="20"/>
      <c r="BQ22" s="63"/>
      <c r="BR22" s="20"/>
      <c r="BS22" s="20"/>
      <c r="BT22" s="61"/>
      <c r="BU22" s="63"/>
      <c r="BV22" s="61"/>
      <c r="BW22" s="20"/>
      <c r="BX22" s="20"/>
      <c r="BY22" s="20"/>
      <c r="BZ22" s="68">
        <v>79.37691949744067</v>
      </c>
      <c r="CA22" s="76">
        <v>47.67142857142857</v>
      </c>
      <c r="CB22" s="20"/>
      <c r="CC22" s="20"/>
      <c r="CD22" s="20"/>
      <c r="CE22" s="76">
        <f t="shared" si="0"/>
        <v>79.37691949744067</v>
      </c>
      <c r="CF22" s="76">
        <f t="shared" si="1"/>
        <v>73.28571428571428</v>
      </c>
      <c r="CG22" s="76">
        <f t="shared" si="2"/>
        <v>69.70258620689656</v>
      </c>
      <c r="CH22" s="76">
        <f t="shared" si="3"/>
        <v>65.35</v>
      </c>
      <c r="CI22" s="76">
        <f t="shared" si="4"/>
        <v>62.54054054054054</v>
      </c>
      <c r="CJ22" s="76">
        <f t="shared" si="6"/>
        <v>50.5</v>
      </c>
      <c r="CK22" s="76">
        <f>LARGE(H22:CD22,7)</f>
        <v>50.07692307692308</v>
      </c>
      <c r="CL22" s="76">
        <f>LARGE(H22:CD22,8)</f>
        <v>48.793103448275865</v>
      </c>
      <c r="CM22" s="76">
        <f>LARGE(H22:CD22,9)</f>
        <v>47.67142857142857</v>
      </c>
      <c r="CN22" s="76">
        <f>LARGE(H22:CD22,10)</f>
        <v>46.69230769230769</v>
      </c>
      <c r="CO22" s="105">
        <f t="shared" si="5"/>
        <v>593.9895233195273</v>
      </c>
    </row>
    <row r="23" spans="1:93" ht="15.75" thickBot="1">
      <c r="A23" s="126">
        <v>5</v>
      </c>
      <c r="B23" s="107" t="s">
        <v>112</v>
      </c>
      <c r="C23" s="220">
        <v>1982</v>
      </c>
      <c r="D23" s="220">
        <v>30</v>
      </c>
      <c r="E23" s="127" t="s">
        <v>64</v>
      </c>
      <c r="F23" s="127" t="s">
        <v>87</v>
      </c>
      <c r="G23" s="128" t="s">
        <v>62</v>
      </c>
      <c r="H23" s="126"/>
      <c r="I23" s="129">
        <v>85.68181818181819</v>
      </c>
      <c r="J23" s="112"/>
      <c r="K23" s="112"/>
      <c r="L23" s="113"/>
      <c r="M23" s="114">
        <v>82.03629032258064</v>
      </c>
      <c r="N23" s="112"/>
      <c r="O23" s="112"/>
      <c r="P23" s="219"/>
      <c r="Q23" s="113"/>
      <c r="R23" s="220"/>
      <c r="S23" s="112"/>
      <c r="T23" s="112"/>
      <c r="U23" s="112"/>
      <c r="V23" s="112"/>
      <c r="W23" s="115"/>
      <c r="X23" s="114">
        <v>60.03105590062111</v>
      </c>
      <c r="Y23" s="114"/>
      <c r="Z23" s="114"/>
      <c r="AA23" s="116"/>
      <c r="AB23" s="111"/>
      <c r="AC23" s="111"/>
      <c r="AD23" s="111"/>
      <c r="AE23" s="111"/>
      <c r="AF23" s="117"/>
      <c r="AG23" s="111"/>
      <c r="AH23" s="111"/>
      <c r="AI23" s="111"/>
      <c r="AJ23" s="111"/>
      <c r="AK23" s="118"/>
      <c r="AL23" s="117"/>
      <c r="AM23" s="118"/>
      <c r="AN23" s="111"/>
      <c r="AO23" s="111"/>
      <c r="AP23" s="111"/>
      <c r="AQ23" s="111"/>
      <c r="AR23" s="117"/>
      <c r="AS23" s="111"/>
      <c r="AT23" s="118">
        <v>73.6</v>
      </c>
      <c r="AU23" s="111"/>
      <c r="AV23" s="111"/>
      <c r="AW23" s="117"/>
      <c r="AX23" s="111"/>
      <c r="AY23" s="111"/>
      <c r="AZ23" s="111"/>
      <c r="BA23" s="118"/>
      <c r="BB23" s="117"/>
      <c r="BC23" s="111"/>
      <c r="BD23" s="118"/>
      <c r="BE23" s="111">
        <v>87.27932960893855</v>
      </c>
      <c r="BF23" s="111"/>
      <c r="BG23" s="111"/>
      <c r="BH23" s="111"/>
      <c r="BI23" s="117"/>
      <c r="BJ23" s="111"/>
      <c r="BK23" s="118"/>
      <c r="BL23" s="111"/>
      <c r="BM23" s="111"/>
      <c r="BN23" s="117"/>
      <c r="BO23" s="111"/>
      <c r="BP23" s="111"/>
      <c r="BQ23" s="118"/>
      <c r="BR23" s="111"/>
      <c r="BS23" s="111"/>
      <c r="BT23" s="117"/>
      <c r="BU23" s="118"/>
      <c r="BV23" s="117"/>
      <c r="BW23" s="111"/>
      <c r="BX23" s="111"/>
      <c r="BY23" s="111"/>
      <c r="BZ23" s="119">
        <v>85.10469986040019</v>
      </c>
      <c r="CA23" s="111"/>
      <c r="CB23" s="111"/>
      <c r="CC23" s="111"/>
      <c r="CD23" s="111"/>
      <c r="CE23" s="120">
        <f t="shared" si="0"/>
        <v>87.27932960893855</v>
      </c>
      <c r="CF23" s="120">
        <f t="shared" si="1"/>
        <v>85.68181818181819</v>
      </c>
      <c r="CG23" s="120">
        <f t="shared" si="2"/>
        <v>85.10469986040019</v>
      </c>
      <c r="CH23" s="120">
        <f t="shared" si="3"/>
        <v>82.03629032258064</v>
      </c>
      <c r="CI23" s="120">
        <f t="shared" si="4"/>
        <v>73.6</v>
      </c>
      <c r="CJ23" s="120">
        <f t="shared" si="6"/>
        <v>60.03105590062111</v>
      </c>
      <c r="CK23" s="120">
        <v>0</v>
      </c>
      <c r="CL23" s="120">
        <v>0</v>
      </c>
      <c r="CM23" s="120">
        <v>0</v>
      </c>
      <c r="CN23" s="120">
        <v>0</v>
      </c>
      <c r="CO23" s="121">
        <f t="shared" si="5"/>
        <v>473.7331938743587</v>
      </c>
    </row>
    <row r="24" spans="1:93" ht="15">
      <c r="A24" s="88">
        <v>1</v>
      </c>
      <c r="B24" s="89" t="s">
        <v>73</v>
      </c>
      <c r="C24" s="91">
        <v>1977</v>
      </c>
      <c r="D24" s="123">
        <v>35</v>
      </c>
      <c r="E24" s="130" t="s">
        <v>64</v>
      </c>
      <c r="F24" s="90" t="s">
        <v>140</v>
      </c>
      <c r="G24" s="91" t="s">
        <v>62</v>
      </c>
      <c r="H24" s="97">
        <v>93.85324553151457</v>
      </c>
      <c r="I24" s="93"/>
      <c r="J24" s="93"/>
      <c r="K24" s="90"/>
      <c r="L24" s="94"/>
      <c r="M24" s="93"/>
      <c r="N24" s="93"/>
      <c r="O24" s="93"/>
      <c r="P24" s="96"/>
      <c r="Q24" s="94"/>
      <c r="R24" s="95">
        <v>93.86725663716814</v>
      </c>
      <c r="S24" s="93"/>
      <c r="T24" s="93"/>
      <c r="U24" s="93"/>
      <c r="V24" s="93"/>
      <c r="W24" s="97"/>
      <c r="X24" s="95"/>
      <c r="Y24" s="95"/>
      <c r="Z24" s="95"/>
      <c r="AA24" s="98"/>
      <c r="AB24" s="95">
        <v>90.80327868852459</v>
      </c>
      <c r="AC24" s="90"/>
      <c r="AD24" s="90"/>
      <c r="AE24" s="90"/>
      <c r="AF24" s="99"/>
      <c r="AG24" s="90">
        <v>90.9451219512195</v>
      </c>
      <c r="AH24" s="90"/>
      <c r="AI24" s="90"/>
      <c r="AJ24" s="90"/>
      <c r="AK24" s="100"/>
      <c r="AL24" s="99"/>
      <c r="AM24" s="100"/>
      <c r="AN24" s="90"/>
      <c r="AO24" s="90">
        <v>96.58620689655173</v>
      </c>
      <c r="AP24" s="90"/>
      <c r="AQ24" s="90"/>
      <c r="AR24" s="99"/>
      <c r="AS24" s="90"/>
      <c r="AT24" s="100">
        <v>93.4</v>
      </c>
      <c r="AU24" s="90"/>
      <c r="AV24" s="90"/>
      <c r="AW24" s="99"/>
      <c r="AX24" s="90"/>
      <c r="AY24" s="90"/>
      <c r="AZ24" s="90"/>
      <c r="BA24" s="100"/>
      <c r="BB24" s="99"/>
      <c r="BC24" s="90"/>
      <c r="BD24" s="100">
        <v>90.52127659574468</v>
      </c>
      <c r="BE24" s="90">
        <v>98.89385474860335</v>
      </c>
      <c r="BF24" s="90">
        <v>95.30603448275862</v>
      </c>
      <c r="BG24" s="90"/>
      <c r="BH24" s="90"/>
      <c r="BI24" s="99">
        <v>92.575</v>
      </c>
      <c r="BJ24" s="90"/>
      <c r="BK24" s="100"/>
      <c r="BL24" s="90"/>
      <c r="BM24" s="90"/>
      <c r="BN24" s="99"/>
      <c r="BO24" s="90"/>
      <c r="BP24" s="90"/>
      <c r="BQ24" s="100"/>
      <c r="BR24" s="90"/>
      <c r="BS24" s="90"/>
      <c r="BT24" s="99"/>
      <c r="BU24" s="100"/>
      <c r="BV24" s="99"/>
      <c r="BW24" s="90"/>
      <c r="BX24" s="90"/>
      <c r="BY24" s="90"/>
      <c r="BZ24" s="102">
        <v>97.02093997208004</v>
      </c>
      <c r="CA24" s="90"/>
      <c r="CB24" s="90"/>
      <c r="CC24" s="90"/>
      <c r="CD24" s="90"/>
      <c r="CE24" s="103">
        <f t="shared" si="0"/>
        <v>98.89385474860335</v>
      </c>
      <c r="CF24" s="103">
        <f t="shared" si="1"/>
        <v>97.02093997208004</v>
      </c>
      <c r="CG24" s="103">
        <f t="shared" si="2"/>
        <v>96.58620689655173</v>
      </c>
      <c r="CH24" s="103">
        <f t="shared" si="3"/>
        <v>95.30603448275862</v>
      </c>
      <c r="CI24" s="103">
        <f t="shared" si="4"/>
        <v>93.86725663716814</v>
      </c>
      <c r="CJ24" s="103">
        <f t="shared" si="6"/>
        <v>93.85324553151457</v>
      </c>
      <c r="CK24" s="103">
        <f>LARGE(H24:CD24,7)</f>
        <v>93.4</v>
      </c>
      <c r="CL24" s="103">
        <f>LARGE(H24:CD24,8)</f>
        <v>92.575</v>
      </c>
      <c r="CM24" s="103">
        <f>LARGE(H24:CD24,9)</f>
        <v>90.9451219512195</v>
      </c>
      <c r="CN24" s="103">
        <f>LARGE(H24:CD24,10)</f>
        <v>90.80327868852459</v>
      </c>
      <c r="CO24" s="104">
        <f t="shared" si="5"/>
        <v>943.2509389084205</v>
      </c>
    </row>
    <row r="25" spans="1:93" ht="15">
      <c r="A25" s="57">
        <v>2</v>
      </c>
      <c r="B25" s="23" t="s">
        <v>63</v>
      </c>
      <c r="C25" s="217">
        <v>1975</v>
      </c>
      <c r="D25" s="32">
        <v>35</v>
      </c>
      <c r="E25" s="20" t="s">
        <v>64</v>
      </c>
      <c r="F25" s="20" t="s">
        <v>65</v>
      </c>
      <c r="G25" s="25" t="s">
        <v>62</v>
      </c>
      <c r="H25" s="58">
        <v>93.10818438381938</v>
      </c>
      <c r="I25" s="21"/>
      <c r="J25" s="21"/>
      <c r="K25" s="20"/>
      <c r="L25" s="59"/>
      <c r="M25" s="21"/>
      <c r="N25" s="21"/>
      <c r="O25" s="76">
        <v>87.81538461538462</v>
      </c>
      <c r="P25" s="62">
        <v>87.01639344262296</v>
      </c>
      <c r="Q25" s="59"/>
      <c r="R25" s="27">
        <v>86.85840707964601</v>
      </c>
      <c r="S25" s="21"/>
      <c r="T25" s="21"/>
      <c r="U25" s="21"/>
      <c r="V25" s="21"/>
      <c r="W25" s="58"/>
      <c r="X25" s="27">
        <v>93.2360248447205</v>
      </c>
      <c r="Y25" s="27"/>
      <c r="Z25" s="27"/>
      <c r="AA25" s="60"/>
      <c r="AB25" s="20"/>
      <c r="AC25" s="20"/>
      <c r="AD25" s="20"/>
      <c r="AE25" s="20"/>
      <c r="AF25" s="61"/>
      <c r="AG25" s="20">
        <v>86.1158536585366</v>
      </c>
      <c r="AH25" s="20"/>
      <c r="AI25" s="20"/>
      <c r="AJ25" s="20"/>
      <c r="AK25" s="63"/>
      <c r="AL25" s="61"/>
      <c r="AM25" s="63">
        <v>95.07142857142857</v>
      </c>
      <c r="AN25" s="20">
        <v>86.10526315789474</v>
      </c>
      <c r="AO25" s="20"/>
      <c r="AP25" s="20"/>
      <c r="AQ25" s="20"/>
      <c r="AR25" s="61"/>
      <c r="AS25" s="20"/>
      <c r="AT25" s="63">
        <v>92.3</v>
      </c>
      <c r="AU25" s="20"/>
      <c r="AV25" s="20"/>
      <c r="AW25" s="61"/>
      <c r="AX25" s="20"/>
      <c r="AY25" s="20"/>
      <c r="AZ25" s="20">
        <v>93.4</v>
      </c>
      <c r="BA25" s="63"/>
      <c r="BB25" s="61"/>
      <c r="BC25" s="20"/>
      <c r="BD25" s="63">
        <v>82.09574468085107</v>
      </c>
      <c r="BE25" s="20"/>
      <c r="BF25" s="20">
        <v>94.45258620689656</v>
      </c>
      <c r="BG25" s="20"/>
      <c r="BH25" s="20"/>
      <c r="BI25" s="61"/>
      <c r="BJ25" s="20"/>
      <c r="BK25" s="63"/>
      <c r="BL25" s="20">
        <v>79</v>
      </c>
      <c r="BM25" s="20"/>
      <c r="BN25" s="61"/>
      <c r="BO25" s="20"/>
      <c r="BP25" s="20"/>
      <c r="BQ25" s="63"/>
      <c r="BR25" s="20"/>
      <c r="BS25" s="20"/>
      <c r="BT25" s="61">
        <v>81.14285714285714</v>
      </c>
      <c r="BU25" s="63"/>
      <c r="BV25" s="61">
        <v>84.03225806451613</v>
      </c>
      <c r="BW25" s="20"/>
      <c r="BX25" s="20"/>
      <c r="BY25" s="20"/>
      <c r="BZ25" s="68">
        <v>97.08236389018148</v>
      </c>
      <c r="CA25" s="76">
        <v>78.78571428571428</v>
      </c>
      <c r="CB25" s="20"/>
      <c r="CC25" s="20"/>
      <c r="CD25" s="20"/>
      <c r="CE25" s="76">
        <f t="shared" si="0"/>
        <v>97.08236389018148</v>
      </c>
      <c r="CF25" s="76">
        <f t="shared" si="1"/>
        <v>95.07142857142857</v>
      </c>
      <c r="CG25" s="76">
        <f t="shared" si="2"/>
        <v>94.45258620689656</v>
      </c>
      <c r="CH25" s="76">
        <f t="shared" si="3"/>
        <v>93.4</v>
      </c>
      <c r="CI25" s="76">
        <f t="shared" si="4"/>
        <v>93.2360248447205</v>
      </c>
      <c r="CJ25" s="76">
        <f t="shared" si="6"/>
        <v>93.10818438381938</v>
      </c>
      <c r="CK25" s="76">
        <f>LARGE(H25:CD25,7)</f>
        <v>92.3</v>
      </c>
      <c r="CL25" s="76">
        <f>LARGE(H25:CD25,8)</f>
        <v>87.81538461538462</v>
      </c>
      <c r="CM25" s="76">
        <f>LARGE(H25:CD25,9)</f>
        <v>87.01639344262296</v>
      </c>
      <c r="CN25" s="76">
        <f>LARGE(H25:CD25,10)</f>
        <v>86.85840707964601</v>
      </c>
      <c r="CO25" s="105">
        <f t="shared" si="5"/>
        <v>920.3407730347001</v>
      </c>
    </row>
    <row r="26" spans="1:93" ht="15">
      <c r="A26" s="56">
        <v>3</v>
      </c>
      <c r="B26" s="23" t="s">
        <v>81</v>
      </c>
      <c r="C26" s="217">
        <v>1974</v>
      </c>
      <c r="D26" s="217">
        <v>35</v>
      </c>
      <c r="E26" s="1" t="s">
        <v>64</v>
      </c>
      <c r="F26" s="27" t="s">
        <v>82</v>
      </c>
      <c r="G26" s="25" t="s">
        <v>62</v>
      </c>
      <c r="P26" s="218"/>
      <c r="Q26" s="59"/>
      <c r="R26" s="27">
        <v>71.08849557522123</v>
      </c>
      <c r="W26" s="58">
        <v>78</v>
      </c>
      <c r="AA26" s="60"/>
      <c r="AB26" s="20"/>
      <c r="AC26" s="20"/>
      <c r="AD26" s="20"/>
      <c r="AE26" s="20"/>
      <c r="AF26" s="61">
        <v>82.23076923076923</v>
      </c>
      <c r="AG26" s="20"/>
      <c r="AH26" s="20"/>
      <c r="AI26" s="20"/>
      <c r="AJ26" s="20"/>
      <c r="AK26" s="63"/>
      <c r="AL26" s="61"/>
      <c r="AM26" s="63"/>
      <c r="AN26" s="20"/>
      <c r="AO26" s="20">
        <v>79.51724137931035</v>
      </c>
      <c r="AP26" s="20"/>
      <c r="AQ26" s="20"/>
      <c r="AR26" s="61"/>
      <c r="AS26" s="20"/>
      <c r="AT26" s="63">
        <v>76.9</v>
      </c>
      <c r="AU26" s="20"/>
      <c r="AV26" s="20"/>
      <c r="AW26" s="61"/>
      <c r="AX26" s="64">
        <v>76.42857142857143</v>
      </c>
      <c r="AY26" s="20"/>
      <c r="AZ26" s="20"/>
      <c r="BA26" s="63"/>
      <c r="BB26" s="61"/>
      <c r="BC26" s="20">
        <v>74.58108108108108</v>
      </c>
      <c r="BD26" s="63"/>
      <c r="BE26" s="20">
        <v>92.25698324022346</v>
      </c>
      <c r="BF26" s="20"/>
      <c r="BG26" s="20"/>
      <c r="BH26" s="20"/>
      <c r="BI26" s="61"/>
      <c r="BJ26" s="20"/>
      <c r="BK26" s="63"/>
      <c r="BL26" s="20"/>
      <c r="BM26" s="20"/>
      <c r="BN26" s="61">
        <v>48.52</v>
      </c>
      <c r="BO26" s="20"/>
      <c r="BP26" s="20"/>
      <c r="BQ26" s="63"/>
      <c r="BR26" s="20"/>
      <c r="BS26" s="20"/>
      <c r="BT26" s="61"/>
      <c r="BU26" s="63"/>
      <c r="BV26" s="61"/>
      <c r="BW26" s="20">
        <v>75.25</v>
      </c>
      <c r="BX26" s="20"/>
      <c r="BY26" s="20"/>
      <c r="BZ26" s="68">
        <v>94.18008375988832</v>
      </c>
      <c r="CA26" s="20"/>
      <c r="CB26" s="76">
        <v>85</v>
      </c>
      <c r="CC26" s="20"/>
      <c r="CD26" s="20"/>
      <c r="CE26" s="76">
        <f t="shared" si="0"/>
        <v>94.18008375988832</v>
      </c>
      <c r="CF26" s="76">
        <f t="shared" si="1"/>
        <v>92.25698324022346</v>
      </c>
      <c r="CG26" s="76">
        <f t="shared" si="2"/>
        <v>85</v>
      </c>
      <c r="CH26" s="76">
        <f t="shared" si="3"/>
        <v>82.23076923076923</v>
      </c>
      <c r="CI26" s="76">
        <f t="shared" si="4"/>
        <v>79.51724137931035</v>
      </c>
      <c r="CJ26" s="76">
        <f t="shared" si="6"/>
        <v>78</v>
      </c>
      <c r="CK26" s="76">
        <f>LARGE(H26:CD26,7)</f>
        <v>76.9</v>
      </c>
      <c r="CL26" s="76">
        <f>LARGE(H26:CD26,8)</f>
        <v>76.42857142857143</v>
      </c>
      <c r="CM26" s="76">
        <f>LARGE(H26:CD26,9)</f>
        <v>75.25</v>
      </c>
      <c r="CN26" s="76">
        <f>LARGE(H26:CD26,10)</f>
        <v>74.58108108108108</v>
      </c>
      <c r="CO26" s="105">
        <f t="shared" si="5"/>
        <v>814.3447301198438</v>
      </c>
    </row>
    <row r="27" spans="1:93" ht="15">
      <c r="A27" s="57">
        <v>4</v>
      </c>
      <c r="B27" s="23" t="s">
        <v>71</v>
      </c>
      <c r="C27" s="8">
        <v>1974</v>
      </c>
      <c r="D27" s="217">
        <v>35</v>
      </c>
      <c r="E27" s="20" t="s">
        <v>61</v>
      </c>
      <c r="F27" s="20" t="s">
        <v>72</v>
      </c>
      <c r="G27" s="25" t="s">
        <v>62</v>
      </c>
      <c r="H27" s="58">
        <v>82.02539981185325</v>
      </c>
      <c r="M27" s="27">
        <v>89.22177419354838</v>
      </c>
      <c r="P27" s="218"/>
      <c r="R27" s="27">
        <v>85.98230088495575</v>
      </c>
      <c r="W27" s="58"/>
      <c r="X27" s="27">
        <v>77.24844720496894</v>
      </c>
      <c r="Y27" s="27"/>
      <c r="Z27" s="27"/>
      <c r="AA27" s="60"/>
      <c r="AB27" s="27">
        <v>80.52459016393442</v>
      </c>
      <c r="AC27" s="20"/>
      <c r="AD27" s="20"/>
      <c r="AE27" s="20"/>
      <c r="AF27" s="61"/>
      <c r="AG27" s="20">
        <v>70.42073170731707</v>
      </c>
      <c r="AH27" s="20"/>
      <c r="AI27" s="20"/>
      <c r="AJ27" s="20"/>
      <c r="AK27" s="63"/>
      <c r="AL27" s="61"/>
      <c r="AM27" s="63"/>
      <c r="AN27" s="20">
        <v>61.78947368421053</v>
      </c>
      <c r="AO27" s="20"/>
      <c r="AP27" s="20"/>
      <c r="AQ27" s="20"/>
      <c r="AR27" s="61"/>
      <c r="AS27" s="20"/>
      <c r="AT27" s="63">
        <v>82.4</v>
      </c>
      <c r="AU27" s="20"/>
      <c r="AV27" s="20"/>
      <c r="AW27" s="61"/>
      <c r="AX27" s="20"/>
      <c r="AY27" s="20"/>
      <c r="AZ27" s="20"/>
      <c r="BA27" s="63"/>
      <c r="BB27" s="61"/>
      <c r="BC27" s="20"/>
      <c r="BD27" s="63">
        <v>55.765957446808514</v>
      </c>
      <c r="BE27" s="20"/>
      <c r="BF27" s="20">
        <v>65.86206896551724</v>
      </c>
      <c r="BG27" s="20"/>
      <c r="BH27" s="20"/>
      <c r="BI27" s="61">
        <v>70.3</v>
      </c>
      <c r="BJ27" s="20"/>
      <c r="BK27" s="63"/>
      <c r="BL27" s="20">
        <v>66</v>
      </c>
      <c r="BM27" s="20"/>
      <c r="BN27" s="61">
        <v>32.68000000000001</v>
      </c>
      <c r="BO27" s="20"/>
      <c r="BP27" s="20"/>
      <c r="BQ27" s="63"/>
      <c r="BR27" s="20"/>
      <c r="BS27" s="20"/>
      <c r="BT27" s="61"/>
      <c r="BU27" s="63"/>
      <c r="BV27" s="61"/>
      <c r="BW27" s="20"/>
      <c r="BX27" s="20"/>
      <c r="BY27" s="20"/>
      <c r="BZ27" s="68"/>
      <c r="CA27" s="20"/>
      <c r="CB27" s="20"/>
      <c r="CC27" s="20"/>
      <c r="CD27" s="20"/>
      <c r="CE27" s="76">
        <f t="shared" si="0"/>
        <v>89.22177419354838</v>
      </c>
      <c r="CF27" s="76">
        <f t="shared" si="1"/>
        <v>85.98230088495575</v>
      </c>
      <c r="CG27" s="76">
        <f t="shared" si="2"/>
        <v>82.4</v>
      </c>
      <c r="CH27" s="76">
        <f t="shared" si="3"/>
        <v>82.02539981185325</v>
      </c>
      <c r="CI27" s="76">
        <f t="shared" si="4"/>
        <v>80.52459016393442</v>
      </c>
      <c r="CJ27" s="76">
        <f t="shared" si="6"/>
        <v>77.24844720496894</v>
      </c>
      <c r="CK27" s="76">
        <f>LARGE(H27:CD27,7)</f>
        <v>70.42073170731707</v>
      </c>
      <c r="CL27" s="76">
        <f>LARGE(H27:CD27,8)</f>
        <v>70.3</v>
      </c>
      <c r="CM27" s="76">
        <f>LARGE(H27:CD27,9)</f>
        <v>66</v>
      </c>
      <c r="CN27" s="76">
        <f>LARGE(H27:CD27,10)</f>
        <v>65.86206896551724</v>
      </c>
      <c r="CO27" s="105">
        <f t="shared" si="5"/>
        <v>769.985312932095</v>
      </c>
    </row>
    <row r="28" spans="1:93" ht="15">
      <c r="A28" s="57">
        <v>5</v>
      </c>
      <c r="B28" s="23" t="s">
        <v>267</v>
      </c>
      <c r="C28" s="217">
        <v>1978</v>
      </c>
      <c r="D28" s="217">
        <v>35</v>
      </c>
      <c r="E28" s="1" t="s">
        <v>64</v>
      </c>
      <c r="F28" s="18" t="s">
        <v>87</v>
      </c>
      <c r="G28" s="17" t="s">
        <v>62</v>
      </c>
      <c r="H28" s="57"/>
      <c r="I28" s="5">
        <v>66.04545454545455</v>
      </c>
      <c r="J28" s="21"/>
      <c r="K28" s="20"/>
      <c r="L28" s="59"/>
      <c r="M28" s="21"/>
      <c r="N28" s="21"/>
      <c r="O28" s="21"/>
      <c r="P28" s="62">
        <v>43.19672131147541</v>
      </c>
      <c r="Q28" s="59"/>
      <c r="R28" s="217"/>
      <c r="S28" s="21"/>
      <c r="T28" s="21"/>
      <c r="U28" s="21"/>
      <c r="V28" s="21"/>
      <c r="W28" s="58"/>
      <c r="X28" s="27"/>
      <c r="Y28" s="27"/>
      <c r="Z28" s="27"/>
      <c r="AA28" s="60"/>
      <c r="AB28" s="27">
        <v>48.60655737704918</v>
      </c>
      <c r="AC28" s="20"/>
      <c r="AD28" s="20"/>
      <c r="AE28" s="20"/>
      <c r="AF28" s="61"/>
      <c r="AG28" s="20"/>
      <c r="AH28" s="20"/>
      <c r="AI28" s="20"/>
      <c r="AJ28" s="20"/>
      <c r="AK28" s="63"/>
      <c r="AL28" s="61"/>
      <c r="AM28" s="63"/>
      <c r="AN28" s="20">
        <v>37.473684210526315</v>
      </c>
      <c r="AO28" s="20"/>
      <c r="AP28" s="20"/>
      <c r="AQ28" s="20"/>
      <c r="AR28" s="61"/>
      <c r="AS28" s="20"/>
      <c r="AT28" s="63">
        <v>50.49999999999999</v>
      </c>
      <c r="AU28" s="20"/>
      <c r="AV28" s="20"/>
      <c r="AW28" s="61"/>
      <c r="AX28" s="20"/>
      <c r="AY28" s="20">
        <v>66.05714285714285</v>
      </c>
      <c r="AZ28" s="20"/>
      <c r="BA28" s="63"/>
      <c r="BB28" s="61"/>
      <c r="BC28" s="20"/>
      <c r="BD28" s="63">
        <v>45.23404255319149</v>
      </c>
      <c r="BE28" s="20"/>
      <c r="BF28" s="20">
        <v>57.75431034482759</v>
      </c>
      <c r="BG28" s="20"/>
      <c r="BH28" s="20"/>
      <c r="BI28" s="61">
        <v>48.025</v>
      </c>
      <c r="BJ28" s="20"/>
      <c r="BK28" s="63"/>
      <c r="BL28" s="20">
        <v>50</v>
      </c>
      <c r="BM28" s="20"/>
      <c r="BN28" s="61">
        <v>24.760000000000005</v>
      </c>
      <c r="BO28" s="20"/>
      <c r="BP28" s="20"/>
      <c r="BQ28" s="63"/>
      <c r="BR28" s="20"/>
      <c r="BS28" s="20"/>
      <c r="BT28" s="61">
        <v>38.714285714285715</v>
      </c>
      <c r="BU28" s="63"/>
      <c r="BV28" s="61"/>
      <c r="BW28" s="20"/>
      <c r="BX28" s="20"/>
      <c r="BY28" s="20"/>
      <c r="BZ28" s="68">
        <v>75.93718008375988</v>
      </c>
      <c r="CA28" s="76">
        <v>40.599999999999994</v>
      </c>
      <c r="CB28" s="20"/>
      <c r="CC28" s="20"/>
      <c r="CD28" s="20"/>
      <c r="CE28" s="76">
        <f t="shared" si="0"/>
        <v>75.93718008375988</v>
      </c>
      <c r="CF28" s="76">
        <f t="shared" si="1"/>
        <v>66.05714285714285</v>
      </c>
      <c r="CG28" s="76">
        <f t="shared" si="2"/>
        <v>66.04545454545455</v>
      </c>
      <c r="CH28" s="76">
        <f t="shared" si="3"/>
        <v>57.75431034482759</v>
      </c>
      <c r="CI28" s="76">
        <f t="shared" si="4"/>
        <v>50.49999999999999</v>
      </c>
      <c r="CJ28" s="76">
        <f t="shared" si="6"/>
        <v>50</v>
      </c>
      <c r="CK28" s="76">
        <f>LARGE(H28:CD28,7)</f>
        <v>48.60655737704918</v>
      </c>
      <c r="CL28" s="76">
        <f>LARGE(H28:CD28,8)</f>
        <v>48.025</v>
      </c>
      <c r="CM28" s="76">
        <f>LARGE(H28:CD28,9)</f>
        <v>45.23404255319149</v>
      </c>
      <c r="CN28" s="76">
        <f>LARGE(H28:CD28,10)</f>
        <v>43.19672131147541</v>
      </c>
      <c r="CO28" s="105">
        <f t="shared" si="5"/>
        <v>551.356409072901</v>
      </c>
    </row>
    <row r="29" spans="1:93" ht="15">
      <c r="A29" s="56">
        <v>6</v>
      </c>
      <c r="B29" s="11" t="s">
        <v>271</v>
      </c>
      <c r="C29" s="217">
        <v>1974</v>
      </c>
      <c r="D29" s="217">
        <v>35</v>
      </c>
      <c r="E29" s="1" t="s">
        <v>64</v>
      </c>
      <c r="F29" s="1" t="s">
        <v>68</v>
      </c>
      <c r="G29" s="25" t="s">
        <v>62</v>
      </c>
      <c r="I29" s="5">
        <v>93.86363636363636</v>
      </c>
      <c r="J29" s="21"/>
      <c r="K29" s="21"/>
      <c r="L29" s="59"/>
      <c r="M29" s="27">
        <v>94.01209677419355</v>
      </c>
      <c r="N29" s="21"/>
      <c r="O29" s="21"/>
      <c r="P29" s="218"/>
      <c r="Q29" s="59"/>
      <c r="R29" s="217"/>
      <c r="S29" s="21"/>
      <c r="T29" s="21"/>
      <c r="U29" s="21"/>
      <c r="V29" s="21"/>
      <c r="W29" s="58">
        <v>89</v>
      </c>
      <c r="X29" s="27"/>
      <c r="Y29" s="27"/>
      <c r="Z29" s="27"/>
      <c r="AA29" s="60"/>
      <c r="AB29" s="20"/>
      <c r="AC29" s="20"/>
      <c r="AD29" s="20"/>
      <c r="AE29" s="20"/>
      <c r="AF29" s="61">
        <v>85.61538461538461</v>
      </c>
      <c r="AG29" s="20"/>
      <c r="AH29" s="20"/>
      <c r="AI29" s="20"/>
      <c r="AJ29" s="20"/>
      <c r="AK29" s="63"/>
      <c r="AL29" s="61"/>
      <c r="AM29" s="63"/>
      <c r="AN29" s="20"/>
      <c r="AO29" s="20"/>
      <c r="AP29" s="20"/>
      <c r="AQ29" s="20"/>
      <c r="AR29" s="61"/>
      <c r="AS29" s="20"/>
      <c r="AT29" s="63"/>
      <c r="AU29" s="20"/>
      <c r="AV29" s="20"/>
      <c r="AW29" s="61"/>
      <c r="AX29" s="20"/>
      <c r="AY29" s="20"/>
      <c r="AZ29" s="20"/>
      <c r="BA29" s="63"/>
      <c r="BB29" s="61"/>
      <c r="BC29" s="20"/>
      <c r="BD29" s="63"/>
      <c r="BE29" s="20"/>
      <c r="BF29" s="20"/>
      <c r="BG29" s="20"/>
      <c r="BH29" s="20"/>
      <c r="BI29" s="61"/>
      <c r="BJ29" s="20"/>
      <c r="BK29" s="63"/>
      <c r="BL29" s="20"/>
      <c r="BM29" s="20"/>
      <c r="BN29" s="61"/>
      <c r="BO29" s="20"/>
      <c r="BP29" s="20"/>
      <c r="BQ29" s="63"/>
      <c r="BR29" s="20"/>
      <c r="BS29" s="20"/>
      <c r="BT29" s="61"/>
      <c r="BU29" s="63"/>
      <c r="BV29" s="61"/>
      <c r="BW29" s="20"/>
      <c r="BX29" s="20"/>
      <c r="BY29" s="20"/>
      <c r="BZ29" s="68">
        <v>96.46812470916706</v>
      </c>
      <c r="CA29" s="20"/>
      <c r="CB29" s="20"/>
      <c r="CC29" s="20"/>
      <c r="CD29" s="20"/>
      <c r="CE29" s="76">
        <f t="shared" si="0"/>
        <v>96.46812470916706</v>
      </c>
      <c r="CF29" s="76">
        <f t="shared" si="1"/>
        <v>94.01209677419355</v>
      </c>
      <c r="CG29" s="76">
        <f t="shared" si="2"/>
        <v>93.86363636363636</v>
      </c>
      <c r="CH29" s="76">
        <f t="shared" si="3"/>
        <v>89</v>
      </c>
      <c r="CI29" s="76">
        <f t="shared" si="4"/>
        <v>85.61538461538461</v>
      </c>
      <c r="CJ29" s="76">
        <v>0</v>
      </c>
      <c r="CK29" s="76">
        <v>0</v>
      </c>
      <c r="CL29" s="76">
        <v>0</v>
      </c>
      <c r="CM29" s="76">
        <v>0</v>
      </c>
      <c r="CN29" s="76">
        <v>0</v>
      </c>
      <c r="CO29" s="105">
        <f t="shared" si="5"/>
        <v>458.95924246238155</v>
      </c>
    </row>
    <row r="30" spans="1:93" ht="15">
      <c r="A30" s="57">
        <v>7</v>
      </c>
      <c r="B30" s="23" t="s">
        <v>168</v>
      </c>
      <c r="C30" s="217">
        <v>1976</v>
      </c>
      <c r="D30" s="217">
        <v>35</v>
      </c>
      <c r="E30" s="1" t="s">
        <v>64</v>
      </c>
      <c r="F30" s="20" t="s">
        <v>169</v>
      </c>
      <c r="G30" s="25" t="s">
        <v>62</v>
      </c>
      <c r="P30" s="218"/>
      <c r="R30" s="217"/>
      <c r="W30" s="58"/>
      <c r="X30" s="27"/>
      <c r="Y30" s="27"/>
      <c r="Z30" s="27"/>
      <c r="AA30" s="60"/>
      <c r="AB30" s="20"/>
      <c r="AC30" s="20"/>
      <c r="AD30" s="20"/>
      <c r="AE30" s="20"/>
      <c r="AF30" s="61">
        <v>77.15384615384616</v>
      </c>
      <c r="AG30" s="20"/>
      <c r="AH30" s="20"/>
      <c r="AI30" s="20"/>
      <c r="AJ30" s="20"/>
      <c r="AK30" s="63"/>
      <c r="AL30" s="61"/>
      <c r="AM30" s="63"/>
      <c r="AN30" s="20"/>
      <c r="AO30" s="20"/>
      <c r="AP30" s="20"/>
      <c r="AQ30" s="20"/>
      <c r="AR30" s="61"/>
      <c r="AS30" s="20"/>
      <c r="AT30" s="63"/>
      <c r="AU30" s="20"/>
      <c r="AV30" s="20"/>
      <c r="AW30" s="61"/>
      <c r="AX30" s="20"/>
      <c r="AY30" s="20"/>
      <c r="AZ30" s="20"/>
      <c r="BA30" s="63"/>
      <c r="BB30" s="61"/>
      <c r="BC30" s="20"/>
      <c r="BD30" s="63"/>
      <c r="BE30" s="20"/>
      <c r="BF30" s="20"/>
      <c r="BG30" s="20"/>
      <c r="BH30" s="20"/>
      <c r="BI30" s="61"/>
      <c r="BJ30" s="20"/>
      <c r="BK30" s="63"/>
      <c r="BL30" s="20">
        <v>85</v>
      </c>
      <c r="BM30" s="20"/>
      <c r="BN30" s="61">
        <v>80.2</v>
      </c>
      <c r="BO30" s="20"/>
      <c r="BP30" s="20"/>
      <c r="BQ30" s="63"/>
      <c r="BR30" s="20"/>
      <c r="BS30" s="20"/>
      <c r="BT30" s="61">
        <v>97.64285714285714</v>
      </c>
      <c r="BU30" s="63"/>
      <c r="BV30" s="61">
        <v>93.61290322580645</v>
      </c>
      <c r="BW30" s="20"/>
      <c r="BX30" s="20"/>
      <c r="BY30" s="20"/>
      <c r="BZ30" s="68"/>
      <c r="CA30" s="20"/>
      <c r="CB30" s="20"/>
      <c r="CC30" s="20"/>
      <c r="CD30" s="20"/>
      <c r="CE30" s="76">
        <f t="shared" si="0"/>
        <v>97.64285714285714</v>
      </c>
      <c r="CF30" s="76">
        <f t="shared" si="1"/>
        <v>93.61290322580645</v>
      </c>
      <c r="CG30" s="76">
        <f t="shared" si="2"/>
        <v>85</v>
      </c>
      <c r="CH30" s="76">
        <f t="shared" si="3"/>
        <v>80.2</v>
      </c>
      <c r="CI30" s="76">
        <f t="shared" si="4"/>
        <v>77.15384615384616</v>
      </c>
      <c r="CJ30" s="76">
        <v>0</v>
      </c>
      <c r="CK30" s="76">
        <v>0</v>
      </c>
      <c r="CL30" s="76">
        <v>0</v>
      </c>
      <c r="CM30" s="76">
        <v>0</v>
      </c>
      <c r="CN30" s="76">
        <v>0</v>
      </c>
      <c r="CO30" s="105">
        <f t="shared" si="5"/>
        <v>433.6096065225097</v>
      </c>
    </row>
    <row r="31" spans="1:93" ht="15">
      <c r="A31" s="57">
        <v>8</v>
      </c>
      <c r="B31" s="23" t="s">
        <v>122</v>
      </c>
      <c r="C31" s="217">
        <v>1974</v>
      </c>
      <c r="D31" s="32">
        <v>35</v>
      </c>
      <c r="E31" s="1" t="s">
        <v>123</v>
      </c>
      <c r="F31" s="27" t="s">
        <v>87</v>
      </c>
      <c r="G31" s="25" t="s">
        <v>62</v>
      </c>
      <c r="P31" s="218"/>
      <c r="Q31" s="59"/>
      <c r="R31" s="27">
        <v>44.80530973451327</v>
      </c>
      <c r="X31" s="27">
        <v>43.42857142857142</v>
      </c>
      <c r="AA31" s="60"/>
      <c r="AB31" s="27">
        <v>47.52459016393442</v>
      </c>
      <c r="AC31" s="20"/>
      <c r="AD31" s="20"/>
      <c r="AE31" s="20"/>
      <c r="AF31" s="61"/>
      <c r="AG31" s="20">
        <v>34.201219512195124</v>
      </c>
      <c r="AH31" s="20"/>
      <c r="AI31" s="20"/>
      <c r="AJ31" s="20"/>
      <c r="AK31" s="63"/>
      <c r="AL31" s="61"/>
      <c r="AM31" s="63"/>
      <c r="AN31" s="20"/>
      <c r="AO31" s="20"/>
      <c r="AP31" s="20"/>
      <c r="AQ31" s="20"/>
      <c r="AR31" s="61"/>
      <c r="AS31" s="20">
        <v>70.14285714285714</v>
      </c>
      <c r="AT31" s="63"/>
      <c r="AU31" s="20"/>
      <c r="AV31" s="20"/>
      <c r="AW31" s="61"/>
      <c r="AX31" s="20"/>
      <c r="AY31" s="20">
        <v>40.599999999999994</v>
      </c>
      <c r="AZ31" s="20"/>
      <c r="BA31" s="63"/>
      <c r="BB31" s="61"/>
      <c r="BC31" s="20"/>
      <c r="BD31" s="63"/>
      <c r="BE31" s="20"/>
      <c r="BF31" s="20"/>
      <c r="BG31" s="20"/>
      <c r="BH31" s="20"/>
      <c r="BI31" s="61"/>
      <c r="BJ31" s="20"/>
      <c r="BK31" s="63"/>
      <c r="BL31" s="20"/>
      <c r="BM31" s="20"/>
      <c r="BN31" s="61"/>
      <c r="BO31" s="20"/>
      <c r="BP31" s="20"/>
      <c r="BQ31" s="63"/>
      <c r="BR31" s="20"/>
      <c r="BS31" s="20"/>
      <c r="BT31" s="61"/>
      <c r="BU31" s="63"/>
      <c r="BV31" s="61"/>
      <c r="BW31" s="20"/>
      <c r="BX31" s="20"/>
      <c r="BY31" s="20"/>
      <c r="BZ31" s="68">
        <v>76.12145183806422</v>
      </c>
      <c r="CA31" s="20"/>
      <c r="CB31" s="20"/>
      <c r="CC31" s="20"/>
      <c r="CD31" s="20"/>
      <c r="CE31" s="76">
        <f t="shared" si="0"/>
        <v>76.12145183806422</v>
      </c>
      <c r="CF31" s="76">
        <f t="shared" si="1"/>
        <v>70.14285714285714</v>
      </c>
      <c r="CG31" s="76">
        <f t="shared" si="2"/>
        <v>47.52459016393442</v>
      </c>
      <c r="CH31" s="76">
        <f t="shared" si="3"/>
        <v>44.80530973451327</v>
      </c>
      <c r="CI31" s="76">
        <f t="shared" si="4"/>
        <v>43.42857142857142</v>
      </c>
      <c r="CJ31" s="76">
        <f>LARGE(H31:CD31,6)</f>
        <v>40.599999999999994</v>
      </c>
      <c r="CK31" s="76">
        <f>LARGE(H31:CD31,7)</f>
        <v>34.201219512195124</v>
      </c>
      <c r="CL31" s="76">
        <v>0</v>
      </c>
      <c r="CM31" s="76">
        <v>0</v>
      </c>
      <c r="CN31" s="76">
        <v>0</v>
      </c>
      <c r="CO31" s="105">
        <f t="shared" si="5"/>
        <v>356.8239998201356</v>
      </c>
    </row>
    <row r="32" spans="1:93" ht="15">
      <c r="A32" s="56">
        <v>9</v>
      </c>
      <c r="B32" s="23" t="s">
        <v>153</v>
      </c>
      <c r="C32" s="217">
        <v>1975</v>
      </c>
      <c r="D32" s="217">
        <v>35</v>
      </c>
      <c r="E32" s="1" t="s">
        <v>64</v>
      </c>
      <c r="F32" s="1" t="s">
        <v>115</v>
      </c>
      <c r="G32" s="25" t="s">
        <v>62</v>
      </c>
      <c r="H32" s="58">
        <v>7.891815616180622</v>
      </c>
      <c r="M32" s="27">
        <v>58.483870967741936</v>
      </c>
      <c r="P32" s="218"/>
      <c r="R32" s="217"/>
      <c r="AA32" s="60"/>
      <c r="AB32" s="20"/>
      <c r="AC32" s="20"/>
      <c r="AD32" s="20"/>
      <c r="AE32" s="20"/>
      <c r="AF32" s="61"/>
      <c r="AG32" s="20"/>
      <c r="AH32" s="20"/>
      <c r="AI32" s="20"/>
      <c r="AJ32" s="20"/>
      <c r="AK32" s="63"/>
      <c r="AL32" s="61">
        <v>51.41244239631336</v>
      </c>
      <c r="AM32" s="63"/>
      <c r="AN32" s="20"/>
      <c r="AO32" s="20"/>
      <c r="AP32" s="20"/>
      <c r="AQ32" s="20"/>
      <c r="AR32" s="61"/>
      <c r="AS32" s="20"/>
      <c r="AT32" s="63">
        <v>25.19999999999999</v>
      </c>
      <c r="AU32" s="20"/>
      <c r="AV32" s="20"/>
      <c r="AW32" s="61"/>
      <c r="AX32" s="20"/>
      <c r="AY32" s="20">
        <v>23.62857142857142</v>
      </c>
      <c r="AZ32" s="20"/>
      <c r="BA32" s="63"/>
      <c r="BB32" s="61"/>
      <c r="BC32" s="20"/>
      <c r="BD32" s="63"/>
      <c r="BE32" s="20"/>
      <c r="BF32" s="20">
        <v>19.34913793103449</v>
      </c>
      <c r="BG32" s="20"/>
      <c r="BH32" s="20"/>
      <c r="BI32" s="61">
        <v>22.037499999999994</v>
      </c>
      <c r="BJ32" s="20"/>
      <c r="BK32" s="63"/>
      <c r="BL32" s="20"/>
      <c r="BM32" s="20"/>
      <c r="BN32" s="61"/>
      <c r="BO32" s="20"/>
      <c r="BP32" s="20"/>
      <c r="BQ32" s="63"/>
      <c r="BR32" s="20"/>
      <c r="BS32" s="20"/>
      <c r="BT32" s="61"/>
      <c r="BU32" s="63"/>
      <c r="BV32" s="61"/>
      <c r="BW32" s="20"/>
      <c r="BX32" s="20"/>
      <c r="BY32" s="20"/>
      <c r="BZ32" s="68">
        <v>50.70730572359237</v>
      </c>
      <c r="CA32" s="20"/>
      <c r="CB32" s="20"/>
      <c r="CC32" s="20"/>
      <c r="CD32" s="20"/>
      <c r="CE32" s="76">
        <f t="shared" si="0"/>
        <v>58.483870967741936</v>
      </c>
      <c r="CF32" s="76">
        <f t="shared" si="1"/>
        <v>51.41244239631336</v>
      </c>
      <c r="CG32" s="76">
        <f t="shared" si="2"/>
        <v>50.70730572359237</v>
      </c>
      <c r="CH32" s="76">
        <f t="shared" si="3"/>
        <v>25.19999999999999</v>
      </c>
      <c r="CI32" s="76">
        <f t="shared" si="4"/>
        <v>23.62857142857142</v>
      </c>
      <c r="CJ32" s="76">
        <f>LARGE(H32:CD32,6)</f>
        <v>22.037499999999994</v>
      </c>
      <c r="CK32" s="76">
        <f>LARGE(H32:CD32,7)</f>
        <v>19.34913793103449</v>
      </c>
      <c r="CL32" s="76">
        <f>LARGE(H32:CD32,8)</f>
        <v>7.891815616180622</v>
      </c>
      <c r="CM32" s="76">
        <v>0</v>
      </c>
      <c r="CN32" s="76">
        <v>0</v>
      </c>
      <c r="CO32" s="105">
        <f t="shared" si="5"/>
        <v>258.7106440634342</v>
      </c>
    </row>
    <row r="33" spans="1:93" ht="15">
      <c r="A33" s="57">
        <v>10</v>
      </c>
      <c r="B33" s="23" t="s">
        <v>254</v>
      </c>
      <c r="C33" s="217">
        <v>1974</v>
      </c>
      <c r="D33" s="217">
        <v>35</v>
      </c>
      <c r="E33" s="20" t="s">
        <v>64</v>
      </c>
      <c r="F33" s="20" t="s">
        <v>87</v>
      </c>
      <c r="G33" s="25" t="s">
        <v>62</v>
      </c>
      <c r="H33" s="57"/>
      <c r="I33" s="21"/>
      <c r="J33" s="21"/>
      <c r="K33" s="20"/>
      <c r="L33" s="59"/>
      <c r="M33" s="21"/>
      <c r="N33" s="21"/>
      <c r="O33" s="21"/>
      <c r="P33" s="218"/>
      <c r="Q33" s="59"/>
      <c r="R33" s="217"/>
      <c r="S33" s="21"/>
      <c r="T33" s="21"/>
      <c r="U33" s="21"/>
      <c r="V33" s="21"/>
      <c r="W33" s="58"/>
      <c r="X33" s="27"/>
      <c r="Y33" s="27"/>
      <c r="Z33" s="27"/>
      <c r="AA33" s="60"/>
      <c r="AB33" s="20"/>
      <c r="AC33" s="20"/>
      <c r="AD33" s="20"/>
      <c r="AE33" s="20"/>
      <c r="AF33" s="61"/>
      <c r="AG33" s="20"/>
      <c r="AH33" s="20"/>
      <c r="AI33" s="20"/>
      <c r="AJ33" s="20"/>
      <c r="AK33" s="63"/>
      <c r="AL33" s="61"/>
      <c r="AM33" s="63"/>
      <c r="AN33" s="20"/>
      <c r="AO33" s="20"/>
      <c r="AP33" s="20"/>
      <c r="AQ33" s="20"/>
      <c r="AR33" s="61"/>
      <c r="AS33" s="20"/>
      <c r="AT33" s="63"/>
      <c r="AU33" s="20"/>
      <c r="AV33" s="20"/>
      <c r="AW33" s="61"/>
      <c r="AX33" s="20"/>
      <c r="AY33" s="20"/>
      <c r="AZ33" s="20"/>
      <c r="BA33" s="63"/>
      <c r="BB33" s="61"/>
      <c r="BC33" s="20"/>
      <c r="BD33" s="63"/>
      <c r="BE33" s="20">
        <v>51.88268156424581</v>
      </c>
      <c r="BF33" s="20"/>
      <c r="BG33" s="20"/>
      <c r="BH33" s="20"/>
      <c r="BI33" s="61">
        <v>12.137500000000003</v>
      </c>
      <c r="BJ33" s="20"/>
      <c r="BK33" s="63"/>
      <c r="BL33" s="20">
        <v>21</v>
      </c>
      <c r="BM33" s="20"/>
      <c r="BN33" s="61"/>
      <c r="BO33" s="20"/>
      <c r="BP33" s="20"/>
      <c r="BQ33" s="63"/>
      <c r="BR33" s="20"/>
      <c r="BS33" s="20"/>
      <c r="BT33" s="61">
        <v>24.57142857142857</v>
      </c>
      <c r="BU33" s="63"/>
      <c r="BV33" s="61"/>
      <c r="BW33" s="20"/>
      <c r="BX33" s="20"/>
      <c r="BY33" s="20"/>
      <c r="BZ33" s="68">
        <v>53.271754304327594</v>
      </c>
      <c r="CA33" s="20"/>
      <c r="CB33" s="20"/>
      <c r="CC33" s="20"/>
      <c r="CD33" s="20"/>
      <c r="CE33" s="76">
        <f t="shared" si="0"/>
        <v>53.271754304327594</v>
      </c>
      <c r="CF33" s="76">
        <f t="shared" si="1"/>
        <v>51.88268156424581</v>
      </c>
      <c r="CG33" s="76">
        <f t="shared" si="2"/>
        <v>24.57142857142857</v>
      </c>
      <c r="CH33" s="76">
        <f t="shared" si="3"/>
        <v>21</v>
      </c>
      <c r="CI33" s="76">
        <f t="shared" si="4"/>
        <v>12.137500000000003</v>
      </c>
      <c r="CJ33" s="76">
        <v>0</v>
      </c>
      <c r="CK33" s="76">
        <v>0</v>
      </c>
      <c r="CL33" s="76">
        <v>0</v>
      </c>
      <c r="CM33" s="76">
        <v>0</v>
      </c>
      <c r="CN33" s="76">
        <v>0</v>
      </c>
      <c r="CO33" s="105">
        <f t="shared" si="5"/>
        <v>162.863364440002</v>
      </c>
    </row>
    <row r="34" spans="1:93" ht="15">
      <c r="A34" s="57">
        <v>11</v>
      </c>
      <c r="B34" s="23" t="s">
        <v>181</v>
      </c>
      <c r="C34" s="217">
        <v>1975</v>
      </c>
      <c r="D34" s="217">
        <v>35</v>
      </c>
      <c r="E34" s="1" t="s">
        <v>64</v>
      </c>
      <c r="F34" s="1" t="s">
        <v>177</v>
      </c>
      <c r="G34" s="25" t="s">
        <v>62</v>
      </c>
      <c r="I34" s="5">
        <v>38.63636363636363</v>
      </c>
      <c r="J34" s="21"/>
      <c r="K34" s="21"/>
      <c r="L34" s="59"/>
      <c r="M34" s="21"/>
      <c r="N34" s="21"/>
      <c r="O34" s="21"/>
      <c r="P34" s="218"/>
      <c r="Q34" s="59"/>
      <c r="R34" s="27">
        <v>11.513274336283189</v>
      </c>
      <c r="S34" s="21"/>
      <c r="T34" s="21"/>
      <c r="U34" s="21"/>
      <c r="V34" s="21"/>
      <c r="W34" s="58"/>
      <c r="X34" s="27"/>
      <c r="Y34" s="27"/>
      <c r="Z34" s="27"/>
      <c r="AA34" s="60"/>
      <c r="AB34" s="20"/>
      <c r="AC34" s="20"/>
      <c r="AD34" s="20"/>
      <c r="AE34" s="20"/>
      <c r="AF34" s="61"/>
      <c r="AG34" s="20"/>
      <c r="AH34" s="20"/>
      <c r="AI34" s="20"/>
      <c r="AJ34" s="20"/>
      <c r="AK34" s="63"/>
      <c r="AL34" s="61"/>
      <c r="AM34" s="63"/>
      <c r="AN34" s="20"/>
      <c r="AO34" s="20"/>
      <c r="AP34" s="20"/>
      <c r="AQ34" s="20"/>
      <c r="AR34" s="61"/>
      <c r="AS34" s="20"/>
      <c r="AT34" s="63"/>
      <c r="AU34" s="20"/>
      <c r="AV34" s="20"/>
      <c r="AW34" s="61"/>
      <c r="AX34" s="20"/>
      <c r="AY34" s="20"/>
      <c r="AZ34" s="20"/>
      <c r="BA34" s="63"/>
      <c r="BB34" s="61"/>
      <c r="BC34" s="20"/>
      <c r="BD34" s="63"/>
      <c r="BE34" s="20"/>
      <c r="BF34" s="20"/>
      <c r="BG34" s="20"/>
      <c r="BH34" s="20"/>
      <c r="BI34" s="61"/>
      <c r="BJ34" s="20"/>
      <c r="BK34" s="63"/>
      <c r="BL34" s="20"/>
      <c r="BM34" s="20"/>
      <c r="BN34" s="61"/>
      <c r="BO34" s="20"/>
      <c r="BP34" s="20"/>
      <c r="BQ34" s="63"/>
      <c r="BR34" s="20"/>
      <c r="BS34" s="20"/>
      <c r="BT34" s="61"/>
      <c r="BU34" s="63"/>
      <c r="BV34" s="61">
        <v>23.354838709677423</v>
      </c>
      <c r="BW34" s="20"/>
      <c r="BX34" s="20"/>
      <c r="BY34" s="20"/>
      <c r="BZ34" s="68">
        <v>40.00418799441601</v>
      </c>
      <c r="CA34" s="76">
        <v>9.48571428571428</v>
      </c>
      <c r="CB34" s="20"/>
      <c r="CC34" s="20"/>
      <c r="CD34" s="20"/>
      <c r="CE34" s="76">
        <f t="shared" si="0"/>
        <v>40.00418799441601</v>
      </c>
      <c r="CF34" s="76">
        <f t="shared" si="1"/>
        <v>38.63636363636363</v>
      </c>
      <c r="CG34" s="76">
        <f t="shared" si="2"/>
        <v>23.354838709677423</v>
      </c>
      <c r="CH34" s="76">
        <f t="shared" si="3"/>
        <v>11.513274336283189</v>
      </c>
      <c r="CI34" s="76">
        <f t="shared" si="4"/>
        <v>9.48571428571428</v>
      </c>
      <c r="CJ34" s="76">
        <v>0</v>
      </c>
      <c r="CK34" s="76">
        <v>0</v>
      </c>
      <c r="CL34" s="76">
        <v>0</v>
      </c>
      <c r="CM34" s="76">
        <v>0</v>
      </c>
      <c r="CN34" s="76">
        <v>0</v>
      </c>
      <c r="CO34" s="105">
        <f t="shared" si="5"/>
        <v>122.99437896245453</v>
      </c>
    </row>
    <row r="35" spans="1:93" ht="15">
      <c r="A35" s="56">
        <v>12</v>
      </c>
      <c r="B35" s="23" t="s">
        <v>200</v>
      </c>
      <c r="C35" s="217">
        <v>1974</v>
      </c>
      <c r="D35" s="32">
        <v>35</v>
      </c>
      <c r="E35" s="1" t="s">
        <v>64</v>
      </c>
      <c r="F35" s="27" t="s">
        <v>87</v>
      </c>
      <c r="G35" s="25" t="s">
        <v>62</v>
      </c>
      <c r="P35" s="218"/>
      <c r="R35" s="217"/>
      <c r="W35" s="58"/>
      <c r="X35" s="27">
        <v>2.2298136645962643</v>
      </c>
      <c r="AA35" s="60"/>
      <c r="AB35" s="20"/>
      <c r="AC35" s="20"/>
      <c r="AD35" s="20"/>
      <c r="AE35" s="20"/>
      <c r="AF35" s="61"/>
      <c r="AG35" s="20">
        <v>3.41463414634147</v>
      </c>
      <c r="AH35" s="20"/>
      <c r="AI35" s="20"/>
      <c r="AJ35" s="20"/>
      <c r="AK35" s="63"/>
      <c r="AL35" s="61"/>
      <c r="AM35" s="63"/>
      <c r="AN35" s="20"/>
      <c r="AO35" s="20"/>
      <c r="AP35" s="20"/>
      <c r="AQ35" s="20"/>
      <c r="AR35" s="61"/>
      <c r="AS35" s="20"/>
      <c r="AT35" s="63">
        <v>8.699999999999989</v>
      </c>
      <c r="AU35" s="20"/>
      <c r="AV35" s="20"/>
      <c r="AW35" s="61"/>
      <c r="AX35" s="20"/>
      <c r="AY35" s="20"/>
      <c r="AZ35" s="20"/>
      <c r="BA35" s="63"/>
      <c r="BB35" s="61"/>
      <c r="BC35" s="20"/>
      <c r="BD35" s="63">
        <v>8.372340425531917</v>
      </c>
      <c r="BE35" s="20"/>
      <c r="BF35" s="20"/>
      <c r="BG35" s="20"/>
      <c r="BH35" s="20"/>
      <c r="BI35" s="61">
        <v>69.0625</v>
      </c>
      <c r="BJ35" s="20"/>
      <c r="BK35" s="63"/>
      <c r="BL35" s="20"/>
      <c r="BM35" s="20"/>
      <c r="BN35" s="61"/>
      <c r="BO35" s="20"/>
      <c r="BP35" s="20"/>
      <c r="BQ35" s="63"/>
      <c r="BR35" s="20"/>
      <c r="BS35" s="20"/>
      <c r="BT35" s="61"/>
      <c r="BU35" s="63"/>
      <c r="BV35" s="61"/>
      <c r="BW35" s="20"/>
      <c r="BX35" s="20"/>
      <c r="BY35" s="20"/>
      <c r="BZ35" s="68"/>
      <c r="CA35" s="20"/>
      <c r="CB35" s="20"/>
      <c r="CC35" s="20"/>
      <c r="CD35" s="20"/>
      <c r="CE35" s="76">
        <f t="shared" si="0"/>
        <v>69.0625</v>
      </c>
      <c r="CF35" s="76">
        <f t="shared" si="1"/>
        <v>8.699999999999989</v>
      </c>
      <c r="CG35" s="76">
        <f t="shared" si="2"/>
        <v>8.372340425531917</v>
      </c>
      <c r="CH35" s="76">
        <f t="shared" si="3"/>
        <v>3.41463414634147</v>
      </c>
      <c r="CI35" s="76">
        <f t="shared" si="4"/>
        <v>2.2298136645962643</v>
      </c>
      <c r="CJ35" s="76">
        <v>0</v>
      </c>
      <c r="CK35" s="76">
        <v>0</v>
      </c>
      <c r="CL35" s="76">
        <v>0</v>
      </c>
      <c r="CM35" s="76">
        <v>0</v>
      </c>
      <c r="CN35" s="76">
        <v>0</v>
      </c>
      <c r="CO35" s="105">
        <f t="shared" si="5"/>
        <v>91.77928823646964</v>
      </c>
    </row>
    <row r="36" spans="1:93" ht="15.75" thickBot="1">
      <c r="A36" s="106">
        <v>13</v>
      </c>
      <c r="B36" s="107" t="s">
        <v>235</v>
      </c>
      <c r="C36" s="220">
        <v>1975</v>
      </c>
      <c r="D36" s="220">
        <v>35</v>
      </c>
      <c r="E36" s="127" t="s">
        <v>64</v>
      </c>
      <c r="F36" s="127" t="s">
        <v>175</v>
      </c>
      <c r="G36" s="128" t="s">
        <v>62</v>
      </c>
      <c r="H36" s="126"/>
      <c r="I36" s="129">
        <v>4.681818181818173</v>
      </c>
      <c r="J36" s="112"/>
      <c r="K36" s="112"/>
      <c r="L36" s="113"/>
      <c r="M36" s="112"/>
      <c r="N36" s="112"/>
      <c r="O36" s="112"/>
      <c r="P36" s="219"/>
      <c r="Q36" s="113"/>
      <c r="R36" s="220"/>
      <c r="S36" s="114">
        <v>18.79775280898876</v>
      </c>
      <c r="T36" s="112"/>
      <c r="U36" s="112"/>
      <c r="V36" s="112"/>
      <c r="W36" s="115">
        <v>12</v>
      </c>
      <c r="X36" s="114"/>
      <c r="Y36" s="114"/>
      <c r="Z36" s="114"/>
      <c r="AA36" s="116"/>
      <c r="AB36" s="111"/>
      <c r="AC36" s="111"/>
      <c r="AD36" s="111"/>
      <c r="AE36" s="111"/>
      <c r="AF36" s="117"/>
      <c r="AG36" s="111"/>
      <c r="AH36" s="111"/>
      <c r="AI36" s="111"/>
      <c r="AJ36" s="111"/>
      <c r="AK36" s="118"/>
      <c r="AL36" s="117"/>
      <c r="AM36" s="118"/>
      <c r="AN36" s="111">
        <v>1</v>
      </c>
      <c r="AO36" s="111"/>
      <c r="AP36" s="111"/>
      <c r="AQ36" s="111"/>
      <c r="AR36" s="117"/>
      <c r="AS36" s="111">
        <v>23</v>
      </c>
      <c r="AT36" s="118"/>
      <c r="AU36" s="111"/>
      <c r="AV36" s="111"/>
      <c r="AW36" s="117"/>
      <c r="AX36" s="111"/>
      <c r="AY36" s="111"/>
      <c r="AZ36" s="111"/>
      <c r="BA36" s="118"/>
      <c r="BB36" s="117"/>
      <c r="BC36" s="111"/>
      <c r="BD36" s="118"/>
      <c r="BE36" s="111"/>
      <c r="BF36" s="111"/>
      <c r="BG36" s="111"/>
      <c r="BH36" s="111"/>
      <c r="BI36" s="117">
        <v>2.237499999999997</v>
      </c>
      <c r="BJ36" s="111"/>
      <c r="BK36" s="118"/>
      <c r="BL36" s="111"/>
      <c r="BM36" s="111"/>
      <c r="BN36" s="117"/>
      <c r="BO36" s="111"/>
      <c r="BP36" s="111"/>
      <c r="BQ36" s="118"/>
      <c r="BR36" s="111"/>
      <c r="BS36" s="111"/>
      <c r="BT36" s="117"/>
      <c r="BU36" s="118"/>
      <c r="BV36" s="117"/>
      <c r="BW36" s="111"/>
      <c r="BX36" s="111"/>
      <c r="BY36" s="111"/>
      <c r="BZ36" s="119">
        <v>18.27547696603071</v>
      </c>
      <c r="CA36" s="111"/>
      <c r="CB36" s="111"/>
      <c r="CC36" s="111"/>
      <c r="CD36" s="111"/>
      <c r="CE36" s="120">
        <f t="shared" si="0"/>
        <v>23</v>
      </c>
      <c r="CF36" s="120">
        <f t="shared" si="1"/>
        <v>18.79775280898876</v>
      </c>
      <c r="CG36" s="120">
        <f t="shared" si="2"/>
        <v>18.27547696603071</v>
      </c>
      <c r="CH36" s="120">
        <f t="shared" si="3"/>
        <v>12</v>
      </c>
      <c r="CI36" s="120">
        <f t="shared" si="4"/>
        <v>4.681818181818173</v>
      </c>
      <c r="CJ36" s="120">
        <f aca="true" t="shared" si="7" ref="CJ36:CJ42">LARGE(H36:CD36,6)</f>
        <v>2.237499999999997</v>
      </c>
      <c r="CK36" s="120">
        <f aca="true" t="shared" si="8" ref="CK36:CK41">LARGE(H36:CD36,7)</f>
        <v>1</v>
      </c>
      <c r="CL36" s="120">
        <v>0</v>
      </c>
      <c r="CM36" s="120">
        <v>0</v>
      </c>
      <c r="CN36" s="120">
        <v>0</v>
      </c>
      <c r="CO36" s="121">
        <f t="shared" si="5"/>
        <v>79.99254795683764</v>
      </c>
    </row>
    <row r="37" spans="1:93" ht="15">
      <c r="A37" s="88">
        <v>1</v>
      </c>
      <c r="B37" s="131" t="s">
        <v>114</v>
      </c>
      <c r="C37" s="91">
        <v>1972</v>
      </c>
      <c r="D37" s="123">
        <v>40</v>
      </c>
      <c r="E37" s="90" t="s">
        <v>64</v>
      </c>
      <c r="F37" s="90" t="s">
        <v>87</v>
      </c>
      <c r="G37" s="91" t="s">
        <v>62</v>
      </c>
      <c r="H37" s="88"/>
      <c r="I37" s="92">
        <v>94.27272727272727</v>
      </c>
      <c r="J37" s="93"/>
      <c r="K37" s="90"/>
      <c r="L37" s="94"/>
      <c r="M37" s="93"/>
      <c r="N37" s="93"/>
      <c r="O37" s="93"/>
      <c r="P37" s="96"/>
      <c r="Q37" s="94"/>
      <c r="R37" s="87"/>
      <c r="S37" s="93"/>
      <c r="T37" s="93"/>
      <c r="U37" s="93"/>
      <c r="V37" s="93"/>
      <c r="W37" s="97"/>
      <c r="X37" s="95"/>
      <c r="Y37" s="95"/>
      <c r="Z37" s="95"/>
      <c r="AA37" s="98"/>
      <c r="AB37" s="90"/>
      <c r="AC37" s="90"/>
      <c r="AD37" s="90"/>
      <c r="AE37" s="90"/>
      <c r="AF37" s="99">
        <v>94.92307692307692</v>
      </c>
      <c r="AG37" s="90"/>
      <c r="AH37" s="90"/>
      <c r="AI37" s="90"/>
      <c r="AJ37" s="90"/>
      <c r="AK37" s="100"/>
      <c r="AL37" s="99"/>
      <c r="AM37" s="100"/>
      <c r="AN37" s="90"/>
      <c r="AO37" s="90"/>
      <c r="AP37" s="90"/>
      <c r="AQ37" s="90"/>
      <c r="AR37" s="99"/>
      <c r="AS37" s="90">
        <v>98.42857142857143</v>
      </c>
      <c r="AT37" s="100"/>
      <c r="AU37" s="90"/>
      <c r="AV37" s="90"/>
      <c r="AW37" s="99"/>
      <c r="AX37" s="90"/>
      <c r="AY37" s="90"/>
      <c r="AZ37" s="90"/>
      <c r="BA37" s="100"/>
      <c r="BB37" s="99"/>
      <c r="BC37" s="90">
        <v>91.97297297297297</v>
      </c>
      <c r="BD37" s="100"/>
      <c r="BE37" s="90">
        <v>97.7877094972067</v>
      </c>
      <c r="BF37" s="90"/>
      <c r="BG37" s="90"/>
      <c r="BH37" s="90"/>
      <c r="BI37" s="99">
        <v>90.1</v>
      </c>
      <c r="BJ37" s="90"/>
      <c r="BK37" s="100"/>
      <c r="BL37" s="90">
        <v>84</v>
      </c>
      <c r="BM37" s="90"/>
      <c r="BN37" s="99"/>
      <c r="BO37" s="90">
        <v>87.625</v>
      </c>
      <c r="BP37" s="90"/>
      <c r="BQ37" s="100"/>
      <c r="BR37" s="90"/>
      <c r="BS37" s="90"/>
      <c r="BT37" s="99">
        <v>92.92857142857143</v>
      </c>
      <c r="BU37" s="100"/>
      <c r="BV37" s="99"/>
      <c r="BW37" s="90">
        <v>100</v>
      </c>
      <c r="BX37" s="90"/>
      <c r="BY37" s="90"/>
      <c r="BZ37" s="102"/>
      <c r="CA37" s="90"/>
      <c r="CB37" s="103">
        <v>97</v>
      </c>
      <c r="CC37" s="90"/>
      <c r="CD37" s="90"/>
      <c r="CE37" s="103">
        <f t="shared" si="0"/>
        <v>100</v>
      </c>
      <c r="CF37" s="103">
        <f t="shared" si="1"/>
        <v>98.42857142857143</v>
      </c>
      <c r="CG37" s="103">
        <f t="shared" si="2"/>
        <v>97.7877094972067</v>
      </c>
      <c r="CH37" s="103">
        <f t="shared" si="3"/>
        <v>97</v>
      </c>
      <c r="CI37" s="103">
        <f t="shared" si="4"/>
        <v>94.92307692307692</v>
      </c>
      <c r="CJ37" s="103">
        <f t="shared" si="7"/>
        <v>94.27272727272727</v>
      </c>
      <c r="CK37" s="103">
        <f t="shared" si="8"/>
        <v>92.92857142857143</v>
      </c>
      <c r="CL37" s="103">
        <f>LARGE(H37:CD37,8)</f>
        <v>91.97297297297297</v>
      </c>
      <c r="CM37" s="103">
        <f>LARGE(H37:CD37,9)</f>
        <v>90.1</v>
      </c>
      <c r="CN37" s="103">
        <f>LARGE(H37:CD37,10)</f>
        <v>87.625</v>
      </c>
      <c r="CO37" s="104">
        <f t="shared" si="5"/>
        <v>945.0386295231268</v>
      </c>
    </row>
    <row r="38" spans="1:93" ht="15">
      <c r="A38" s="57">
        <v>2</v>
      </c>
      <c r="B38" s="11" t="s">
        <v>264</v>
      </c>
      <c r="C38" s="25">
        <v>1973</v>
      </c>
      <c r="D38" s="217">
        <v>40</v>
      </c>
      <c r="E38" s="20" t="s">
        <v>69</v>
      </c>
      <c r="F38" s="20" t="s">
        <v>70</v>
      </c>
      <c r="G38" s="25" t="s">
        <v>62</v>
      </c>
      <c r="H38" s="57"/>
      <c r="I38" s="21"/>
      <c r="J38" s="21"/>
      <c r="K38" s="20"/>
      <c r="L38" s="59"/>
      <c r="M38" s="21"/>
      <c r="N38" s="21"/>
      <c r="O38" s="21"/>
      <c r="P38" s="218"/>
      <c r="Q38" s="60">
        <v>91.3913043478261</v>
      </c>
      <c r="R38" s="217"/>
      <c r="S38" s="21"/>
      <c r="T38" s="21"/>
      <c r="U38" s="21"/>
      <c r="V38" s="21"/>
      <c r="W38" s="58"/>
      <c r="X38" s="27">
        <v>88.3167701863354</v>
      </c>
      <c r="Y38" s="27"/>
      <c r="Z38" s="27"/>
      <c r="AA38" s="60"/>
      <c r="AB38" s="27">
        <v>88.63934426229508</v>
      </c>
      <c r="AC38" s="20"/>
      <c r="AD38" s="20"/>
      <c r="AE38" s="20"/>
      <c r="AF38" s="61"/>
      <c r="AG38" s="20">
        <v>87.92682926829268</v>
      </c>
      <c r="AH38" s="20"/>
      <c r="AI38" s="20"/>
      <c r="AJ38" s="20"/>
      <c r="AK38" s="63"/>
      <c r="AL38" s="61"/>
      <c r="AM38" s="63">
        <v>97.42857142857143</v>
      </c>
      <c r="AN38" s="20">
        <v>89.57894736842105</v>
      </c>
      <c r="AO38" s="20"/>
      <c r="AP38" s="20"/>
      <c r="AQ38" s="20"/>
      <c r="AR38" s="61"/>
      <c r="AS38" s="20"/>
      <c r="AT38" s="63"/>
      <c r="AU38" s="20"/>
      <c r="AV38" s="20"/>
      <c r="AW38" s="61"/>
      <c r="AX38" s="20"/>
      <c r="AY38" s="20"/>
      <c r="AZ38" s="20">
        <v>96.7</v>
      </c>
      <c r="BA38" s="63"/>
      <c r="BB38" s="61"/>
      <c r="BC38" s="20">
        <v>89.29729729729729</v>
      </c>
      <c r="BD38" s="63">
        <v>87.36170212765958</v>
      </c>
      <c r="BE38" s="20"/>
      <c r="BF38" s="20"/>
      <c r="BG38" s="20"/>
      <c r="BH38" s="20"/>
      <c r="BI38" s="61">
        <v>88.8625</v>
      </c>
      <c r="BJ38" s="20"/>
      <c r="BK38" s="63"/>
      <c r="BL38" s="20"/>
      <c r="BM38" s="20"/>
      <c r="BN38" s="61"/>
      <c r="BO38" s="20">
        <v>69.0625</v>
      </c>
      <c r="BP38" s="20"/>
      <c r="BQ38" s="63"/>
      <c r="BR38" s="20"/>
      <c r="BS38" s="20"/>
      <c r="BT38" s="61">
        <v>83.5</v>
      </c>
      <c r="BU38" s="63"/>
      <c r="BV38" s="61">
        <v>90.41935483870968</v>
      </c>
      <c r="BW38" s="20"/>
      <c r="BX38" s="20"/>
      <c r="BY38" s="20"/>
      <c r="BZ38" s="68">
        <v>97.15914378780829</v>
      </c>
      <c r="CA38" s="76">
        <v>85.85714285714286</v>
      </c>
      <c r="CB38" s="20"/>
      <c r="CC38" s="20"/>
      <c r="CD38" s="20"/>
      <c r="CE38" s="76">
        <f t="shared" si="0"/>
        <v>97.42857142857143</v>
      </c>
      <c r="CF38" s="76">
        <f t="shared" si="1"/>
        <v>97.15914378780829</v>
      </c>
      <c r="CG38" s="76">
        <f t="shared" si="2"/>
        <v>96.7</v>
      </c>
      <c r="CH38" s="76">
        <f t="shared" si="3"/>
        <v>91.3913043478261</v>
      </c>
      <c r="CI38" s="76">
        <f t="shared" si="4"/>
        <v>90.41935483870968</v>
      </c>
      <c r="CJ38" s="76">
        <f t="shared" si="7"/>
        <v>89.57894736842105</v>
      </c>
      <c r="CK38" s="76">
        <f t="shared" si="8"/>
        <v>89.29729729729729</v>
      </c>
      <c r="CL38" s="76">
        <f>LARGE(H38:CD38,8)</f>
        <v>88.8625</v>
      </c>
      <c r="CM38" s="76">
        <f>LARGE(H38:CD38,9)</f>
        <v>88.63934426229508</v>
      </c>
      <c r="CN38" s="76">
        <f>LARGE(H38:CD38,10)</f>
        <v>88.3167701863354</v>
      </c>
      <c r="CO38" s="105">
        <f t="shared" si="5"/>
        <v>917.7932335172643</v>
      </c>
    </row>
    <row r="39" spans="1:93" ht="15">
      <c r="A39" s="56">
        <v>3</v>
      </c>
      <c r="B39" s="23" t="s">
        <v>67</v>
      </c>
      <c r="C39" s="217">
        <v>1970</v>
      </c>
      <c r="D39" s="32">
        <v>40</v>
      </c>
      <c r="E39" s="1" t="s">
        <v>64</v>
      </c>
      <c r="F39" s="27" t="s">
        <v>68</v>
      </c>
      <c r="G39" s="25" t="s">
        <v>62</v>
      </c>
      <c r="L39" s="59"/>
      <c r="M39" s="27">
        <v>94.41129032258064</v>
      </c>
      <c r="P39" s="218"/>
      <c r="R39" s="217"/>
      <c r="S39" s="27">
        <v>91.10112359550561</v>
      </c>
      <c r="W39" s="58">
        <v>90.1</v>
      </c>
      <c r="AA39" s="60"/>
      <c r="AB39" s="20"/>
      <c r="AC39" s="20"/>
      <c r="AD39" s="20"/>
      <c r="AE39" s="20"/>
      <c r="AF39" s="61"/>
      <c r="AG39" s="20">
        <v>90.34146341463415</v>
      </c>
      <c r="AH39" s="20"/>
      <c r="AI39" s="20"/>
      <c r="AJ39" s="20"/>
      <c r="AK39" s="63"/>
      <c r="AL39" s="61"/>
      <c r="AM39" s="63"/>
      <c r="AN39" s="20"/>
      <c r="AO39" s="20">
        <v>93.17241379310344</v>
      </c>
      <c r="AP39" s="20"/>
      <c r="AQ39" s="20"/>
      <c r="AR39" s="61"/>
      <c r="AS39" s="20">
        <v>96.85714285714286</v>
      </c>
      <c r="AT39" s="63"/>
      <c r="AU39" s="20"/>
      <c r="AV39" s="20"/>
      <c r="AW39" s="61"/>
      <c r="AX39" s="20"/>
      <c r="AY39" s="20"/>
      <c r="AZ39" s="20">
        <v>86.8</v>
      </c>
      <c r="BA39" s="63"/>
      <c r="BB39" s="61"/>
      <c r="BC39" s="20">
        <v>87.95945945945945</v>
      </c>
      <c r="BD39" s="63"/>
      <c r="BE39" s="20">
        <v>96.12849162011173</v>
      </c>
      <c r="BF39" s="20"/>
      <c r="BG39" s="20"/>
      <c r="BH39" s="20"/>
      <c r="BI39" s="61"/>
      <c r="BJ39" s="20"/>
      <c r="BK39" s="63"/>
      <c r="BL39" s="20"/>
      <c r="BM39" s="20"/>
      <c r="BN39" s="61"/>
      <c r="BO39" s="20">
        <v>75.25</v>
      </c>
      <c r="BP39" s="20"/>
      <c r="BQ39" s="63"/>
      <c r="BR39" s="20"/>
      <c r="BS39" s="20"/>
      <c r="BT39" s="61"/>
      <c r="BU39" s="63"/>
      <c r="BV39" s="61"/>
      <c r="BW39" s="20"/>
      <c r="BX39" s="20"/>
      <c r="BY39" s="20"/>
      <c r="BZ39" s="68"/>
      <c r="CA39" s="20"/>
      <c r="CB39" s="20"/>
      <c r="CC39" s="20"/>
      <c r="CD39" s="20"/>
      <c r="CE39" s="76">
        <f t="shared" si="0"/>
        <v>96.85714285714286</v>
      </c>
      <c r="CF39" s="76">
        <f t="shared" si="1"/>
        <v>96.12849162011173</v>
      </c>
      <c r="CG39" s="76">
        <f t="shared" si="2"/>
        <v>94.41129032258064</v>
      </c>
      <c r="CH39" s="76">
        <f t="shared" si="3"/>
        <v>93.17241379310344</v>
      </c>
      <c r="CI39" s="76">
        <f t="shared" si="4"/>
        <v>91.10112359550561</v>
      </c>
      <c r="CJ39" s="76">
        <f t="shared" si="7"/>
        <v>90.34146341463415</v>
      </c>
      <c r="CK39" s="76">
        <f t="shared" si="8"/>
        <v>90.1</v>
      </c>
      <c r="CL39" s="76">
        <f>LARGE(H39:CD39,8)</f>
        <v>87.95945945945945</v>
      </c>
      <c r="CM39" s="76">
        <f>LARGE(H39:CD39,9)</f>
        <v>86.8</v>
      </c>
      <c r="CN39" s="76">
        <f>LARGE(H39:CD39,10)</f>
        <v>75.25</v>
      </c>
      <c r="CO39" s="105">
        <f t="shared" si="5"/>
        <v>902.1213850625379</v>
      </c>
    </row>
    <row r="40" spans="1:93" ht="15">
      <c r="A40" s="57">
        <v>4</v>
      </c>
      <c r="B40" s="23" t="s">
        <v>116</v>
      </c>
      <c r="C40" s="217">
        <v>1971</v>
      </c>
      <c r="D40" s="217">
        <v>40</v>
      </c>
      <c r="E40" s="1" t="s">
        <v>64</v>
      </c>
      <c r="F40" s="1" t="s">
        <v>87</v>
      </c>
      <c r="G40" s="25" t="s">
        <v>62</v>
      </c>
      <c r="H40" s="58">
        <v>89.84854186265287</v>
      </c>
      <c r="P40" s="218"/>
      <c r="R40" s="217"/>
      <c r="W40" s="58">
        <v>98.9</v>
      </c>
      <c r="AA40" s="60"/>
      <c r="AB40" s="20"/>
      <c r="AC40" s="20"/>
      <c r="AD40" s="20"/>
      <c r="AE40" s="20"/>
      <c r="AF40" s="61"/>
      <c r="AG40" s="20"/>
      <c r="AH40" s="20"/>
      <c r="AI40" s="20"/>
      <c r="AJ40" s="20"/>
      <c r="AK40" s="63"/>
      <c r="AL40" s="61"/>
      <c r="AM40" s="63"/>
      <c r="AN40" s="20"/>
      <c r="AO40" s="20"/>
      <c r="AP40" s="20"/>
      <c r="AQ40" s="20"/>
      <c r="AR40" s="61"/>
      <c r="AS40" s="20"/>
      <c r="AT40" s="63">
        <v>96.7</v>
      </c>
      <c r="AU40" s="20"/>
      <c r="AV40" s="20"/>
      <c r="AW40" s="61"/>
      <c r="AX40" s="20"/>
      <c r="AY40" s="20"/>
      <c r="AZ40" s="20"/>
      <c r="BA40" s="63"/>
      <c r="BB40" s="61"/>
      <c r="BC40" s="20"/>
      <c r="BD40" s="63"/>
      <c r="BE40" s="20"/>
      <c r="BF40" s="20">
        <v>98.29310344827586</v>
      </c>
      <c r="BG40" s="20"/>
      <c r="BH40" s="20"/>
      <c r="BI40" s="61">
        <v>97.525</v>
      </c>
      <c r="BJ40" s="20"/>
      <c r="BK40" s="63"/>
      <c r="BL40" s="20"/>
      <c r="BM40" s="20"/>
      <c r="BN40" s="61"/>
      <c r="BO40" s="20"/>
      <c r="BP40" s="20"/>
      <c r="BQ40" s="63"/>
      <c r="BR40" s="20"/>
      <c r="BS40" s="20"/>
      <c r="BT40" s="61">
        <v>95.28571428571429</v>
      </c>
      <c r="BU40" s="63"/>
      <c r="BV40" s="61"/>
      <c r="BW40" s="20"/>
      <c r="BX40" s="20"/>
      <c r="BY40" s="20"/>
      <c r="BZ40" s="68"/>
      <c r="CA40" s="76">
        <v>95.75714285714285</v>
      </c>
      <c r="CB40" s="20"/>
      <c r="CC40" s="20"/>
      <c r="CD40" s="20"/>
      <c r="CE40" s="76">
        <f t="shared" si="0"/>
        <v>98.9</v>
      </c>
      <c r="CF40" s="76">
        <f t="shared" si="1"/>
        <v>98.29310344827586</v>
      </c>
      <c r="CG40" s="76">
        <f t="shared" si="2"/>
        <v>97.525</v>
      </c>
      <c r="CH40" s="76">
        <f t="shared" si="3"/>
        <v>96.7</v>
      </c>
      <c r="CI40" s="76">
        <f t="shared" si="4"/>
        <v>95.75714285714285</v>
      </c>
      <c r="CJ40" s="76">
        <f t="shared" si="7"/>
        <v>95.28571428571429</v>
      </c>
      <c r="CK40" s="76">
        <f t="shared" si="8"/>
        <v>89.84854186265287</v>
      </c>
      <c r="CL40" s="76">
        <v>0</v>
      </c>
      <c r="CM40" s="76">
        <v>0</v>
      </c>
      <c r="CN40" s="76">
        <v>0</v>
      </c>
      <c r="CO40" s="105">
        <f t="shared" si="5"/>
        <v>672.3095024537859</v>
      </c>
    </row>
    <row r="41" spans="1:93" ht="15">
      <c r="A41" s="57">
        <v>5</v>
      </c>
      <c r="B41" s="23" t="s">
        <v>124</v>
      </c>
      <c r="C41" s="217">
        <v>1970</v>
      </c>
      <c r="D41" s="32">
        <v>40</v>
      </c>
      <c r="E41" s="1" t="s">
        <v>64</v>
      </c>
      <c r="F41" s="27" t="s">
        <v>125</v>
      </c>
      <c r="G41" s="25" t="s">
        <v>62</v>
      </c>
      <c r="L41" s="59"/>
      <c r="M41" s="27">
        <v>84.83064516129032</v>
      </c>
      <c r="P41" s="218"/>
      <c r="R41" s="217"/>
      <c r="AA41" s="60"/>
      <c r="AB41" s="20"/>
      <c r="AC41" s="27">
        <v>83.83673469387756</v>
      </c>
      <c r="AD41" s="20"/>
      <c r="AE41" s="20"/>
      <c r="AF41" s="61"/>
      <c r="AG41" s="20"/>
      <c r="AH41" s="20"/>
      <c r="AI41" s="20"/>
      <c r="AJ41" s="20"/>
      <c r="AK41" s="63"/>
      <c r="AL41" s="61"/>
      <c r="AM41" s="63"/>
      <c r="AN41" s="20"/>
      <c r="AO41" s="20"/>
      <c r="AP41" s="20"/>
      <c r="AQ41" s="20"/>
      <c r="AR41" s="61"/>
      <c r="AS41" s="20"/>
      <c r="AT41" s="63"/>
      <c r="AU41" s="20"/>
      <c r="AV41" s="20"/>
      <c r="AW41" s="61"/>
      <c r="AX41" s="20"/>
      <c r="AY41" s="20"/>
      <c r="AZ41" s="20"/>
      <c r="BA41" s="63">
        <v>100</v>
      </c>
      <c r="BB41" s="61"/>
      <c r="BC41" s="20">
        <v>69.22972972972973</v>
      </c>
      <c r="BD41" s="63"/>
      <c r="BE41" s="20">
        <v>90.04469273743017</v>
      </c>
      <c r="BF41" s="20"/>
      <c r="BG41" s="20"/>
      <c r="BH41" s="20"/>
      <c r="BI41" s="61"/>
      <c r="BJ41" s="20"/>
      <c r="BK41" s="63"/>
      <c r="BL41" s="20"/>
      <c r="BM41" s="20"/>
      <c r="BN41" s="61"/>
      <c r="BO41" s="20">
        <v>56.6875</v>
      </c>
      <c r="BP41" s="20"/>
      <c r="BQ41" s="63"/>
      <c r="BR41" s="20"/>
      <c r="BS41" s="20"/>
      <c r="BT41" s="61"/>
      <c r="BU41" s="63"/>
      <c r="BV41" s="61"/>
      <c r="BW41" s="20">
        <v>70.3</v>
      </c>
      <c r="BX41" s="20"/>
      <c r="BY41" s="20"/>
      <c r="BZ41" s="68"/>
      <c r="CA41" s="20"/>
      <c r="CB41" s="20"/>
      <c r="CC41" s="20"/>
      <c r="CD41" s="20"/>
      <c r="CE41" s="76">
        <f t="shared" si="0"/>
        <v>100</v>
      </c>
      <c r="CF41" s="76">
        <f t="shared" si="1"/>
        <v>90.04469273743017</v>
      </c>
      <c r="CG41" s="76">
        <f t="shared" si="2"/>
        <v>84.83064516129032</v>
      </c>
      <c r="CH41" s="76">
        <f t="shared" si="3"/>
        <v>83.83673469387756</v>
      </c>
      <c r="CI41" s="76">
        <f t="shared" si="4"/>
        <v>70.3</v>
      </c>
      <c r="CJ41" s="76">
        <f t="shared" si="7"/>
        <v>69.22972972972973</v>
      </c>
      <c r="CK41" s="76">
        <f t="shared" si="8"/>
        <v>56.6875</v>
      </c>
      <c r="CL41" s="76">
        <v>0</v>
      </c>
      <c r="CM41" s="76">
        <v>0</v>
      </c>
      <c r="CN41" s="76">
        <v>0</v>
      </c>
      <c r="CO41" s="105">
        <f t="shared" si="5"/>
        <v>554.9293023223278</v>
      </c>
    </row>
    <row r="42" spans="1:93" ht="15">
      <c r="A42" s="57">
        <v>6</v>
      </c>
      <c r="B42" s="23" t="s">
        <v>111</v>
      </c>
      <c r="C42" s="25">
        <v>1973</v>
      </c>
      <c r="D42" s="32">
        <v>40</v>
      </c>
      <c r="E42" s="1" t="s">
        <v>64</v>
      </c>
      <c r="G42" s="25" t="s">
        <v>62</v>
      </c>
      <c r="H42" s="58">
        <v>74.57478833490123</v>
      </c>
      <c r="P42" s="218"/>
      <c r="R42" s="217"/>
      <c r="AA42" s="60"/>
      <c r="AB42" s="20"/>
      <c r="AC42" s="20"/>
      <c r="AD42" s="20"/>
      <c r="AE42" s="20"/>
      <c r="AF42" s="61"/>
      <c r="AG42" s="20"/>
      <c r="AH42" s="20"/>
      <c r="AI42" s="20"/>
      <c r="AJ42" s="20"/>
      <c r="AK42" s="63"/>
      <c r="AL42" s="61"/>
      <c r="AM42" s="63"/>
      <c r="AN42" s="20">
        <v>70.47368421052632</v>
      </c>
      <c r="AO42" s="20"/>
      <c r="AP42" s="20"/>
      <c r="AQ42" s="20"/>
      <c r="AR42" s="61"/>
      <c r="AS42" s="20"/>
      <c r="AT42" s="63">
        <v>78</v>
      </c>
      <c r="AU42" s="20"/>
      <c r="AV42" s="20"/>
      <c r="AW42" s="61"/>
      <c r="AX42" s="20"/>
      <c r="AY42" s="20"/>
      <c r="AZ42" s="20">
        <v>83.5</v>
      </c>
      <c r="BA42" s="63"/>
      <c r="BB42" s="61"/>
      <c r="BC42" s="20"/>
      <c r="BD42" s="63"/>
      <c r="BE42" s="20"/>
      <c r="BF42" s="20">
        <v>89.33189655172414</v>
      </c>
      <c r="BG42" s="20"/>
      <c r="BH42" s="20"/>
      <c r="BI42" s="61">
        <v>81.4375</v>
      </c>
      <c r="BJ42" s="20"/>
      <c r="BK42" s="63"/>
      <c r="BL42" s="20"/>
      <c r="BM42" s="20"/>
      <c r="BN42" s="61"/>
      <c r="BO42" s="20"/>
      <c r="BP42" s="20"/>
      <c r="BQ42" s="63"/>
      <c r="BR42" s="20"/>
      <c r="BS42" s="20"/>
      <c r="BT42" s="61"/>
      <c r="BU42" s="63"/>
      <c r="BV42" s="61"/>
      <c r="BW42" s="20"/>
      <c r="BX42" s="20"/>
      <c r="BY42" s="20"/>
      <c r="BZ42" s="68"/>
      <c r="CA42" s="20"/>
      <c r="CB42" s="20"/>
      <c r="CC42" s="20"/>
      <c r="CD42" s="20"/>
      <c r="CE42" s="76">
        <f aca="true" t="shared" si="9" ref="CE42:CE73">LARGE(H42:CD42,1)</f>
        <v>89.33189655172414</v>
      </c>
      <c r="CF42" s="76">
        <f aca="true" t="shared" si="10" ref="CF42:CF73">LARGE(H42:CD42,2)</f>
        <v>83.5</v>
      </c>
      <c r="CG42" s="76">
        <f aca="true" t="shared" si="11" ref="CG42:CG73">LARGE(H42:CD42,3)</f>
        <v>81.4375</v>
      </c>
      <c r="CH42" s="76">
        <f aca="true" t="shared" si="12" ref="CH42:CH73">LARGE(H42:CD42,4)</f>
        <v>78</v>
      </c>
      <c r="CI42" s="76">
        <f aca="true" t="shared" si="13" ref="CI42:CI73">LARGE(H42:CD42,5)</f>
        <v>74.57478833490123</v>
      </c>
      <c r="CJ42" s="76">
        <f t="shared" si="7"/>
        <v>70.47368421052632</v>
      </c>
      <c r="CK42" s="76">
        <v>0</v>
      </c>
      <c r="CL42" s="76">
        <v>0</v>
      </c>
      <c r="CM42" s="76">
        <v>0</v>
      </c>
      <c r="CN42" s="76">
        <v>0</v>
      </c>
      <c r="CO42" s="105">
        <f aca="true" t="shared" si="14" ref="CO42:CO73">SUM(CE42:CN42)</f>
        <v>477.3178690971517</v>
      </c>
    </row>
    <row r="43" spans="1:93" ht="15">
      <c r="A43" s="56">
        <v>7</v>
      </c>
      <c r="B43" s="23" t="s">
        <v>101</v>
      </c>
      <c r="C43" s="217">
        <v>1972</v>
      </c>
      <c r="D43" s="32">
        <v>40</v>
      </c>
      <c r="E43" s="1" t="s">
        <v>64</v>
      </c>
      <c r="F43" s="1" t="s">
        <v>102</v>
      </c>
      <c r="G43" s="25" t="s">
        <v>62</v>
      </c>
      <c r="H43" s="58">
        <v>88.54468485418627</v>
      </c>
      <c r="P43" s="218"/>
      <c r="R43" s="27">
        <v>87.73451327433628</v>
      </c>
      <c r="X43" s="27">
        <v>87.70186335403727</v>
      </c>
      <c r="AA43" s="60"/>
      <c r="AB43" s="20"/>
      <c r="AC43" s="20"/>
      <c r="AD43" s="20"/>
      <c r="AE43" s="20"/>
      <c r="AF43" s="61"/>
      <c r="AG43" s="20">
        <v>87.32317073170732</v>
      </c>
      <c r="AH43" s="20"/>
      <c r="AI43" s="20"/>
      <c r="AJ43" s="20"/>
      <c r="AK43" s="63"/>
      <c r="AL43" s="61"/>
      <c r="AM43" s="63"/>
      <c r="AN43" s="20"/>
      <c r="AO43" s="20"/>
      <c r="AP43" s="20"/>
      <c r="AQ43" s="20"/>
      <c r="AR43" s="61"/>
      <c r="AS43" s="20"/>
      <c r="AT43" s="63"/>
      <c r="AU43" s="20"/>
      <c r="AV43" s="20"/>
      <c r="AW43" s="61"/>
      <c r="AX43" s="20"/>
      <c r="AY43" s="20"/>
      <c r="AZ43" s="20"/>
      <c r="BA43" s="63"/>
      <c r="BB43" s="61"/>
      <c r="BC43" s="20"/>
      <c r="BD43" s="63"/>
      <c r="BE43" s="20"/>
      <c r="BF43" s="20">
        <v>93.59913793103448</v>
      </c>
      <c r="BG43" s="20"/>
      <c r="BH43" s="20"/>
      <c r="BI43" s="61"/>
      <c r="BJ43" s="20"/>
      <c r="BK43" s="63"/>
      <c r="BL43" s="20"/>
      <c r="BM43" s="20"/>
      <c r="BN43" s="61"/>
      <c r="BO43" s="20"/>
      <c r="BP43" s="20"/>
      <c r="BQ43" s="63"/>
      <c r="BR43" s="20"/>
      <c r="BS43" s="20"/>
      <c r="BT43" s="61"/>
      <c r="BU43" s="63"/>
      <c r="BV43" s="61"/>
      <c r="BW43" s="20"/>
      <c r="BX43" s="20"/>
      <c r="BY43" s="20"/>
      <c r="BZ43" s="68"/>
      <c r="CA43" s="20"/>
      <c r="CB43" s="20"/>
      <c r="CC43" s="20"/>
      <c r="CD43" s="20"/>
      <c r="CE43" s="76">
        <f t="shared" si="9"/>
        <v>93.59913793103448</v>
      </c>
      <c r="CF43" s="76">
        <f t="shared" si="10"/>
        <v>88.54468485418627</v>
      </c>
      <c r="CG43" s="76">
        <f t="shared" si="11"/>
        <v>87.73451327433628</v>
      </c>
      <c r="CH43" s="76">
        <f t="shared" si="12"/>
        <v>87.70186335403727</v>
      </c>
      <c r="CI43" s="76">
        <f t="shared" si="13"/>
        <v>87.32317073170732</v>
      </c>
      <c r="CJ43" s="76">
        <v>0</v>
      </c>
      <c r="CK43" s="76">
        <v>0</v>
      </c>
      <c r="CL43" s="76">
        <v>0</v>
      </c>
      <c r="CM43" s="76">
        <v>0</v>
      </c>
      <c r="CN43" s="76">
        <v>0</v>
      </c>
      <c r="CO43" s="105">
        <f t="shared" si="14"/>
        <v>444.9033701453016</v>
      </c>
    </row>
    <row r="44" spans="1:93" ht="15">
      <c r="A44" s="57">
        <v>8</v>
      </c>
      <c r="B44" s="23" t="s">
        <v>105</v>
      </c>
      <c r="C44" s="217">
        <v>1972</v>
      </c>
      <c r="D44" s="32">
        <v>40</v>
      </c>
      <c r="E44" s="1" t="s">
        <v>64</v>
      </c>
      <c r="F44" s="20" t="s">
        <v>87</v>
      </c>
      <c r="G44" s="25" t="s">
        <v>62</v>
      </c>
      <c r="P44" s="218"/>
      <c r="R44" s="217"/>
      <c r="W44" s="58"/>
      <c r="X44" s="27"/>
      <c r="Y44" s="27"/>
      <c r="Z44" s="27"/>
      <c r="AA44" s="60"/>
      <c r="AB44" s="20"/>
      <c r="AC44" s="27">
        <v>78.44897959183673</v>
      </c>
      <c r="AD44" s="20"/>
      <c r="AE44" s="20"/>
      <c r="AF44" s="61">
        <v>64.46153846153845</v>
      </c>
      <c r="AG44" s="20"/>
      <c r="AH44" s="20"/>
      <c r="AI44" s="20"/>
      <c r="AJ44" s="20"/>
      <c r="AK44" s="63"/>
      <c r="AL44" s="61"/>
      <c r="AM44" s="63">
        <v>56.714285714285715</v>
      </c>
      <c r="AN44" s="20"/>
      <c r="AO44" s="20"/>
      <c r="AP44" s="20"/>
      <c r="AQ44" s="20"/>
      <c r="AR44" s="61"/>
      <c r="AS44" s="20"/>
      <c r="AT44" s="63">
        <v>68.1</v>
      </c>
      <c r="AU44" s="20"/>
      <c r="AV44" s="20"/>
      <c r="AW44" s="61"/>
      <c r="AX44" s="20"/>
      <c r="AY44" s="20"/>
      <c r="AZ44" s="20">
        <v>76.9</v>
      </c>
      <c r="BA44" s="63"/>
      <c r="BB44" s="61"/>
      <c r="BC44" s="20"/>
      <c r="BD44" s="63"/>
      <c r="BE44" s="20"/>
      <c r="BF44" s="20">
        <v>91.03879310344827</v>
      </c>
      <c r="BG44" s="20"/>
      <c r="BH44" s="20"/>
      <c r="BI44" s="61"/>
      <c r="BJ44" s="20"/>
      <c r="BK44" s="63"/>
      <c r="BL44" s="20"/>
      <c r="BM44" s="20"/>
      <c r="BN44" s="61"/>
      <c r="BO44" s="20"/>
      <c r="BP44" s="20"/>
      <c r="BQ44" s="63"/>
      <c r="BR44" s="20"/>
      <c r="BS44" s="20"/>
      <c r="BT44" s="61"/>
      <c r="BU44" s="63"/>
      <c r="BV44" s="61"/>
      <c r="BW44" s="20"/>
      <c r="BX44" s="20"/>
      <c r="BY44" s="20"/>
      <c r="BZ44" s="68"/>
      <c r="CA44" s="20"/>
      <c r="CB44" s="20"/>
      <c r="CC44" s="20"/>
      <c r="CD44" s="20"/>
      <c r="CE44" s="76">
        <f t="shared" si="9"/>
        <v>91.03879310344827</v>
      </c>
      <c r="CF44" s="76">
        <f t="shared" si="10"/>
        <v>78.44897959183673</v>
      </c>
      <c r="CG44" s="76">
        <f t="shared" si="11"/>
        <v>76.9</v>
      </c>
      <c r="CH44" s="76">
        <f t="shared" si="12"/>
        <v>68.1</v>
      </c>
      <c r="CI44" s="76">
        <f t="shared" si="13"/>
        <v>64.46153846153845</v>
      </c>
      <c r="CJ44" s="76">
        <f>LARGE(H44:CD44,6)</f>
        <v>56.714285714285715</v>
      </c>
      <c r="CK44" s="76">
        <v>0</v>
      </c>
      <c r="CL44" s="76">
        <v>0</v>
      </c>
      <c r="CM44" s="76">
        <v>0</v>
      </c>
      <c r="CN44" s="76">
        <v>0</v>
      </c>
      <c r="CO44" s="105">
        <f t="shared" si="14"/>
        <v>435.6635968711092</v>
      </c>
    </row>
    <row r="45" spans="1:93" ht="15">
      <c r="A45" s="57">
        <v>9</v>
      </c>
      <c r="B45" s="23" t="s">
        <v>249</v>
      </c>
      <c r="C45" s="25">
        <v>1972</v>
      </c>
      <c r="D45" s="32">
        <v>40</v>
      </c>
      <c r="E45" s="20" t="s">
        <v>64</v>
      </c>
      <c r="F45" s="20" t="s">
        <v>119</v>
      </c>
      <c r="G45" s="25" t="s">
        <v>62</v>
      </c>
      <c r="H45" s="57"/>
      <c r="I45" s="21"/>
      <c r="J45" s="21"/>
      <c r="K45" s="20"/>
      <c r="L45" s="59"/>
      <c r="M45" s="21"/>
      <c r="N45" s="21"/>
      <c r="O45" s="21"/>
      <c r="P45" s="218"/>
      <c r="Q45" s="59"/>
      <c r="R45" s="217"/>
      <c r="S45" s="27">
        <v>88.87640449438203</v>
      </c>
      <c r="T45" s="21"/>
      <c r="U45" s="21"/>
      <c r="V45" s="21"/>
      <c r="W45" s="58">
        <v>92.3</v>
      </c>
      <c r="X45" s="27"/>
      <c r="Y45" s="27"/>
      <c r="Z45" s="27"/>
      <c r="AA45" s="60"/>
      <c r="AB45" s="20"/>
      <c r="AC45" s="27">
        <v>93.26530612244898</v>
      </c>
      <c r="AD45" s="20"/>
      <c r="AE45" s="20"/>
      <c r="AF45" s="61"/>
      <c r="AG45" s="20"/>
      <c r="AH45" s="20"/>
      <c r="AI45" s="20"/>
      <c r="AJ45" s="20"/>
      <c r="AK45" s="63"/>
      <c r="AL45" s="61"/>
      <c r="AM45" s="63"/>
      <c r="AN45" s="20"/>
      <c r="AO45" s="20"/>
      <c r="AP45" s="20"/>
      <c r="AQ45" s="20"/>
      <c r="AR45" s="61"/>
      <c r="AS45" s="20"/>
      <c r="AT45" s="63"/>
      <c r="AU45" s="20"/>
      <c r="AV45" s="20"/>
      <c r="AW45" s="61"/>
      <c r="AX45" s="20"/>
      <c r="AY45" s="20"/>
      <c r="AZ45" s="20"/>
      <c r="BA45" s="63"/>
      <c r="BB45" s="61"/>
      <c r="BC45" s="20">
        <v>73.24324324324324</v>
      </c>
      <c r="BD45" s="63"/>
      <c r="BE45" s="20"/>
      <c r="BF45" s="20"/>
      <c r="BG45" s="20"/>
      <c r="BH45" s="20"/>
      <c r="BI45" s="61"/>
      <c r="BJ45" s="20"/>
      <c r="BK45" s="63"/>
      <c r="BL45" s="20">
        <v>81</v>
      </c>
      <c r="BM45" s="20"/>
      <c r="BN45" s="61"/>
      <c r="BO45" s="20"/>
      <c r="BP45" s="20"/>
      <c r="BQ45" s="63"/>
      <c r="BR45" s="20"/>
      <c r="BS45" s="20"/>
      <c r="BT45" s="61"/>
      <c r="BU45" s="63"/>
      <c r="BV45" s="61"/>
      <c r="BW45" s="20"/>
      <c r="BX45" s="20"/>
      <c r="BY45" s="20"/>
      <c r="BZ45" s="68"/>
      <c r="CA45" s="20"/>
      <c r="CB45" s="20"/>
      <c r="CC45" s="20"/>
      <c r="CD45" s="20"/>
      <c r="CE45" s="76">
        <f t="shared" si="9"/>
        <v>93.26530612244898</v>
      </c>
      <c r="CF45" s="76">
        <f t="shared" si="10"/>
        <v>92.3</v>
      </c>
      <c r="CG45" s="76">
        <f t="shared" si="11"/>
        <v>88.87640449438203</v>
      </c>
      <c r="CH45" s="76">
        <f t="shared" si="12"/>
        <v>81</v>
      </c>
      <c r="CI45" s="76">
        <f t="shared" si="13"/>
        <v>73.24324324324324</v>
      </c>
      <c r="CJ45" s="76">
        <v>0</v>
      </c>
      <c r="CK45" s="76">
        <v>0</v>
      </c>
      <c r="CL45" s="76">
        <v>0</v>
      </c>
      <c r="CM45" s="76">
        <v>0</v>
      </c>
      <c r="CN45" s="76">
        <v>0</v>
      </c>
      <c r="CO45" s="105">
        <f t="shared" si="14"/>
        <v>428.68495386007424</v>
      </c>
    </row>
    <row r="46" spans="1:93" ht="15">
      <c r="A46" s="56">
        <v>10</v>
      </c>
      <c r="B46" s="23" t="s">
        <v>135</v>
      </c>
      <c r="C46" s="217">
        <v>1970</v>
      </c>
      <c r="D46" s="32">
        <v>40</v>
      </c>
      <c r="E46" s="1" t="s">
        <v>64</v>
      </c>
      <c r="F46" s="1" t="s">
        <v>87</v>
      </c>
      <c r="G46" s="25" t="s">
        <v>62</v>
      </c>
      <c r="I46" s="5">
        <v>81.5909090909091</v>
      </c>
      <c r="J46" s="21"/>
      <c r="K46" s="21"/>
      <c r="L46" s="59"/>
      <c r="M46" s="21"/>
      <c r="N46" s="21"/>
      <c r="O46" s="21"/>
      <c r="P46" s="218"/>
      <c r="Q46" s="59"/>
      <c r="R46" s="217"/>
      <c r="S46" s="27">
        <v>75.52808988764045</v>
      </c>
      <c r="T46" s="21"/>
      <c r="U46" s="21"/>
      <c r="V46" s="21"/>
      <c r="W46" s="58">
        <v>65.9</v>
      </c>
      <c r="X46" s="27"/>
      <c r="Y46" s="27"/>
      <c r="Z46" s="27"/>
      <c r="AA46" s="60"/>
      <c r="AB46" s="20"/>
      <c r="AC46" s="20"/>
      <c r="AD46" s="20"/>
      <c r="AE46" s="20"/>
      <c r="AF46" s="61"/>
      <c r="AG46" s="20"/>
      <c r="AH46" s="20"/>
      <c r="AI46" s="20"/>
      <c r="AJ46" s="20"/>
      <c r="AK46" s="63"/>
      <c r="AL46" s="61">
        <v>85.286866359447</v>
      </c>
      <c r="AM46" s="63"/>
      <c r="AN46" s="20"/>
      <c r="AO46" s="20"/>
      <c r="AP46" s="20"/>
      <c r="AQ46" s="20"/>
      <c r="AR46" s="61"/>
      <c r="AS46" s="20"/>
      <c r="AT46" s="63"/>
      <c r="AU46" s="20"/>
      <c r="AV46" s="20"/>
      <c r="AW46" s="61"/>
      <c r="AX46" s="20"/>
      <c r="AY46" s="20"/>
      <c r="AZ46" s="20"/>
      <c r="BA46" s="63"/>
      <c r="BB46" s="61"/>
      <c r="BC46" s="20"/>
      <c r="BD46" s="63"/>
      <c r="BE46" s="20"/>
      <c r="BF46" s="20"/>
      <c r="BG46" s="20"/>
      <c r="BH46" s="20"/>
      <c r="BI46" s="61"/>
      <c r="BJ46" s="20"/>
      <c r="BK46" s="63"/>
      <c r="BL46" s="20"/>
      <c r="BM46" s="20"/>
      <c r="BN46" s="61"/>
      <c r="BO46" s="20"/>
      <c r="BP46" s="20"/>
      <c r="BQ46" s="63"/>
      <c r="BR46" s="20"/>
      <c r="BS46" s="20"/>
      <c r="BT46" s="61"/>
      <c r="BU46" s="63"/>
      <c r="BV46" s="61"/>
      <c r="BW46" s="20"/>
      <c r="BX46" s="20"/>
      <c r="BY46" s="20"/>
      <c r="BZ46" s="68">
        <v>83.38483015355979</v>
      </c>
      <c r="CA46" s="20"/>
      <c r="CB46" s="20"/>
      <c r="CC46" s="20"/>
      <c r="CD46" s="20"/>
      <c r="CE46" s="76">
        <f t="shared" si="9"/>
        <v>85.286866359447</v>
      </c>
      <c r="CF46" s="76">
        <f t="shared" si="10"/>
        <v>83.38483015355979</v>
      </c>
      <c r="CG46" s="76">
        <f t="shared" si="11"/>
        <v>81.5909090909091</v>
      </c>
      <c r="CH46" s="76">
        <f t="shared" si="12"/>
        <v>75.52808988764045</v>
      </c>
      <c r="CI46" s="76">
        <f t="shared" si="13"/>
        <v>65.9</v>
      </c>
      <c r="CJ46" s="76">
        <v>0</v>
      </c>
      <c r="CK46" s="76">
        <v>0</v>
      </c>
      <c r="CL46" s="76">
        <v>0</v>
      </c>
      <c r="CM46" s="76">
        <v>0</v>
      </c>
      <c r="CN46" s="76">
        <v>0</v>
      </c>
      <c r="CO46" s="105">
        <f t="shared" si="14"/>
        <v>391.6906954915563</v>
      </c>
    </row>
    <row r="47" spans="1:93" ht="15">
      <c r="A47" s="57">
        <v>11</v>
      </c>
      <c r="B47" s="23" t="s">
        <v>182</v>
      </c>
      <c r="C47" s="25">
        <v>1973</v>
      </c>
      <c r="D47" s="217">
        <v>40</v>
      </c>
      <c r="E47" s="1" t="s">
        <v>64</v>
      </c>
      <c r="F47" s="1" t="s">
        <v>87</v>
      </c>
      <c r="G47" s="25" t="s">
        <v>62</v>
      </c>
      <c r="H47" s="58">
        <v>47.65945437441204</v>
      </c>
      <c r="P47" s="218"/>
      <c r="R47" s="217"/>
      <c r="AA47" s="60"/>
      <c r="AB47" s="20"/>
      <c r="AC47" s="20"/>
      <c r="AD47" s="20"/>
      <c r="AE47" s="20"/>
      <c r="AF47" s="61"/>
      <c r="AG47" s="20"/>
      <c r="AH47" s="20"/>
      <c r="AI47" s="20"/>
      <c r="AJ47" s="20"/>
      <c r="AK47" s="63"/>
      <c r="AL47" s="61"/>
      <c r="AM47" s="63"/>
      <c r="AN47" s="20"/>
      <c r="AO47" s="20"/>
      <c r="AP47" s="20"/>
      <c r="AQ47" s="20"/>
      <c r="AR47" s="61"/>
      <c r="AS47" s="20"/>
      <c r="AT47" s="63"/>
      <c r="AU47" s="20"/>
      <c r="AV47" s="20"/>
      <c r="AW47" s="61"/>
      <c r="AX47" s="20"/>
      <c r="AY47" s="20"/>
      <c r="AZ47" s="20"/>
      <c r="BA47" s="63"/>
      <c r="BB47" s="61"/>
      <c r="BC47" s="20"/>
      <c r="BD47" s="63">
        <v>66.29787234042553</v>
      </c>
      <c r="BE47" s="20"/>
      <c r="BF47" s="20">
        <v>82.93103448275862</v>
      </c>
      <c r="BG47" s="20"/>
      <c r="BH47" s="20"/>
      <c r="BI47" s="61"/>
      <c r="BJ47" s="20"/>
      <c r="BK47" s="63"/>
      <c r="BL47" s="20"/>
      <c r="BM47" s="20"/>
      <c r="BN47" s="61"/>
      <c r="BO47" s="20"/>
      <c r="BP47" s="20"/>
      <c r="BQ47" s="63"/>
      <c r="BR47" s="20"/>
      <c r="BS47" s="20"/>
      <c r="BT47" s="61"/>
      <c r="BU47" s="63"/>
      <c r="BV47" s="61"/>
      <c r="BW47" s="20"/>
      <c r="BX47" s="20"/>
      <c r="BY47" s="20"/>
      <c r="BZ47" s="68">
        <v>90.18752908329455</v>
      </c>
      <c r="CA47" s="76">
        <v>68.88571428571429</v>
      </c>
      <c r="CB47" s="20"/>
      <c r="CC47" s="20"/>
      <c r="CD47" s="20"/>
      <c r="CE47" s="76">
        <f t="shared" si="9"/>
        <v>90.18752908329455</v>
      </c>
      <c r="CF47" s="76">
        <f t="shared" si="10"/>
        <v>82.93103448275862</v>
      </c>
      <c r="CG47" s="76">
        <f t="shared" si="11"/>
        <v>68.88571428571429</v>
      </c>
      <c r="CH47" s="76">
        <f t="shared" si="12"/>
        <v>66.29787234042553</v>
      </c>
      <c r="CI47" s="76">
        <f t="shared" si="13"/>
        <v>47.65945437441204</v>
      </c>
      <c r="CJ47" s="76">
        <v>0</v>
      </c>
      <c r="CK47" s="76">
        <v>0</v>
      </c>
      <c r="CL47" s="76">
        <v>0</v>
      </c>
      <c r="CM47" s="76">
        <v>0</v>
      </c>
      <c r="CN47" s="76">
        <v>0</v>
      </c>
      <c r="CO47" s="105">
        <f t="shared" si="14"/>
        <v>355.9616045666051</v>
      </c>
    </row>
    <row r="48" spans="1:93" ht="15">
      <c r="A48" s="56">
        <v>12</v>
      </c>
      <c r="B48" s="23" t="s">
        <v>118</v>
      </c>
      <c r="C48" s="25">
        <v>1969</v>
      </c>
      <c r="D48" s="32">
        <v>40</v>
      </c>
      <c r="E48" s="20" t="s">
        <v>64</v>
      </c>
      <c r="F48" s="20" t="s">
        <v>87</v>
      </c>
      <c r="G48" s="25" t="s">
        <v>62</v>
      </c>
      <c r="H48" s="57"/>
      <c r="I48" s="21"/>
      <c r="J48" s="21"/>
      <c r="K48" s="20"/>
      <c r="L48" s="59"/>
      <c r="M48" s="21"/>
      <c r="N48" s="21"/>
      <c r="O48" s="27"/>
      <c r="P48" s="62">
        <v>27.778688524590166</v>
      </c>
      <c r="Q48" s="59"/>
      <c r="R48" s="27">
        <v>43.92920353982301</v>
      </c>
      <c r="S48" s="21"/>
      <c r="T48" s="21"/>
      <c r="U48" s="21"/>
      <c r="V48" s="21"/>
      <c r="W48" s="58"/>
      <c r="X48" s="27"/>
      <c r="Y48" s="27"/>
      <c r="Z48" s="27"/>
      <c r="AA48" s="60"/>
      <c r="AB48" s="27">
        <v>58.885245901639344</v>
      </c>
      <c r="AC48" s="20"/>
      <c r="AD48" s="20"/>
      <c r="AE48" s="20"/>
      <c r="AF48" s="61"/>
      <c r="AG48" s="20"/>
      <c r="AH48" s="20"/>
      <c r="AI48" s="20"/>
      <c r="AJ48" s="20"/>
      <c r="AK48" s="63"/>
      <c r="AL48" s="61"/>
      <c r="AM48" s="63">
        <v>57.57142857142858</v>
      </c>
      <c r="AN48" s="20">
        <v>44.421052631578945</v>
      </c>
      <c r="AO48" s="20"/>
      <c r="AP48" s="20"/>
      <c r="AQ48" s="20"/>
      <c r="AR48" s="61"/>
      <c r="AS48" s="20"/>
      <c r="AT48" s="63"/>
      <c r="AU48" s="20"/>
      <c r="AV48" s="20"/>
      <c r="AW48" s="61"/>
      <c r="AX48" s="20"/>
      <c r="AY48" s="20"/>
      <c r="AZ48" s="20"/>
      <c r="BA48" s="63"/>
      <c r="BB48" s="61"/>
      <c r="BC48" s="20"/>
      <c r="BD48" s="63"/>
      <c r="BE48" s="20"/>
      <c r="BF48" s="20">
        <v>78.23706896551724</v>
      </c>
      <c r="BG48" s="20"/>
      <c r="BH48" s="20"/>
      <c r="BI48" s="61"/>
      <c r="BJ48" s="20"/>
      <c r="BK48" s="63"/>
      <c r="BL48" s="20"/>
      <c r="BM48" s="20"/>
      <c r="BN48" s="61">
        <v>28.72</v>
      </c>
      <c r="BO48" s="20"/>
      <c r="BP48" s="20"/>
      <c r="BQ48" s="63"/>
      <c r="BR48" s="20"/>
      <c r="BS48" s="20"/>
      <c r="BT48" s="61"/>
      <c r="BU48" s="63"/>
      <c r="BV48" s="61"/>
      <c r="BW48" s="20"/>
      <c r="BX48" s="20"/>
      <c r="BY48" s="20"/>
      <c r="BZ48" s="68"/>
      <c r="CA48" s="20"/>
      <c r="CB48" s="20"/>
      <c r="CC48" s="20"/>
      <c r="CD48" s="20"/>
      <c r="CE48" s="76">
        <f t="shared" si="9"/>
        <v>78.23706896551724</v>
      </c>
      <c r="CF48" s="76">
        <f t="shared" si="10"/>
        <v>58.885245901639344</v>
      </c>
      <c r="CG48" s="76">
        <f t="shared" si="11"/>
        <v>57.57142857142858</v>
      </c>
      <c r="CH48" s="76">
        <f t="shared" si="12"/>
        <v>44.421052631578945</v>
      </c>
      <c r="CI48" s="76">
        <f t="shared" si="13"/>
        <v>43.92920353982301</v>
      </c>
      <c r="CJ48" s="76">
        <f>LARGE(H48:CD48,6)</f>
        <v>28.72</v>
      </c>
      <c r="CK48" s="76">
        <f>LARGE(H48:CD48,7)</f>
        <v>27.778688524590166</v>
      </c>
      <c r="CL48" s="76">
        <v>0</v>
      </c>
      <c r="CM48" s="76">
        <v>0</v>
      </c>
      <c r="CN48" s="76">
        <v>0</v>
      </c>
      <c r="CO48" s="105">
        <f t="shared" si="14"/>
        <v>339.54268813457725</v>
      </c>
    </row>
    <row r="49" spans="1:93" ht="15">
      <c r="A49" s="57">
        <v>13</v>
      </c>
      <c r="B49" s="23" t="s">
        <v>148</v>
      </c>
      <c r="C49" s="8">
        <v>1972</v>
      </c>
      <c r="D49" s="32">
        <v>40</v>
      </c>
      <c r="E49" s="29" t="s">
        <v>61</v>
      </c>
      <c r="F49" s="7"/>
      <c r="G49" s="25" t="s">
        <v>62</v>
      </c>
      <c r="I49" s="5">
        <v>48.45454545454545</v>
      </c>
      <c r="P49" s="218"/>
      <c r="R49" s="217"/>
      <c r="W49" s="58"/>
      <c r="X49" s="27">
        <v>37.27950310559006</v>
      </c>
      <c r="Y49" s="27"/>
      <c r="Z49" s="27"/>
      <c r="AA49" s="60"/>
      <c r="AB49" s="20"/>
      <c r="AC49" s="27">
        <v>60.26530612244898</v>
      </c>
      <c r="AD49" s="20"/>
      <c r="AE49" s="20"/>
      <c r="AF49" s="61"/>
      <c r="AG49" s="20">
        <v>41.44512195121951</v>
      </c>
      <c r="AH49" s="20"/>
      <c r="AI49" s="20"/>
      <c r="AJ49" s="20"/>
      <c r="AK49" s="63"/>
      <c r="AL49" s="61"/>
      <c r="AM49" s="63"/>
      <c r="AN49" s="20">
        <v>35.73684210526315</v>
      </c>
      <c r="AO49" s="20"/>
      <c r="AP49" s="20"/>
      <c r="AQ49" s="20"/>
      <c r="AR49" s="61"/>
      <c r="AS49" s="20"/>
      <c r="AT49" s="63"/>
      <c r="AU49" s="20"/>
      <c r="AV49" s="20"/>
      <c r="AW49" s="61"/>
      <c r="AX49" s="20"/>
      <c r="AY49" s="20"/>
      <c r="AZ49" s="20"/>
      <c r="BA49" s="63"/>
      <c r="BB49" s="61"/>
      <c r="BC49" s="20"/>
      <c r="BD49" s="63"/>
      <c r="BE49" s="20"/>
      <c r="BF49" s="20"/>
      <c r="BG49" s="20"/>
      <c r="BH49" s="20"/>
      <c r="BI49" s="61"/>
      <c r="BJ49" s="20"/>
      <c r="BK49" s="63"/>
      <c r="BL49" s="20"/>
      <c r="BM49" s="20"/>
      <c r="BN49" s="61"/>
      <c r="BO49" s="20"/>
      <c r="BP49" s="20"/>
      <c r="BQ49" s="63"/>
      <c r="BR49" s="20"/>
      <c r="BS49" s="20"/>
      <c r="BT49" s="61"/>
      <c r="BU49" s="63"/>
      <c r="BV49" s="61"/>
      <c r="BW49" s="20"/>
      <c r="BX49" s="20"/>
      <c r="BY49" s="20"/>
      <c r="BZ49" s="68">
        <v>73.00418799441601</v>
      </c>
      <c r="CA49" s="20"/>
      <c r="CB49" s="20"/>
      <c r="CC49" s="20"/>
      <c r="CD49" s="20"/>
      <c r="CE49" s="76">
        <f t="shared" si="9"/>
        <v>73.00418799441601</v>
      </c>
      <c r="CF49" s="76">
        <f t="shared" si="10"/>
        <v>60.26530612244898</v>
      </c>
      <c r="CG49" s="76">
        <f t="shared" si="11"/>
        <v>48.45454545454545</v>
      </c>
      <c r="CH49" s="76">
        <f t="shared" si="12"/>
        <v>41.44512195121951</v>
      </c>
      <c r="CI49" s="76">
        <f t="shared" si="13"/>
        <v>37.27950310559006</v>
      </c>
      <c r="CJ49" s="76">
        <f>LARGE(H49:CD49,6)</f>
        <v>35.73684210526315</v>
      </c>
      <c r="CK49" s="76">
        <v>0</v>
      </c>
      <c r="CL49" s="76">
        <v>0</v>
      </c>
      <c r="CM49" s="76">
        <v>0</v>
      </c>
      <c r="CN49" s="76">
        <v>0</v>
      </c>
      <c r="CO49" s="105">
        <f t="shared" si="14"/>
        <v>296.1855067334832</v>
      </c>
    </row>
    <row r="50" spans="1:93" ht="15">
      <c r="A50" s="57">
        <v>14</v>
      </c>
      <c r="B50" s="23" t="s">
        <v>253</v>
      </c>
      <c r="C50" s="217">
        <v>1969</v>
      </c>
      <c r="D50" s="217">
        <v>40</v>
      </c>
      <c r="E50" s="20" t="s">
        <v>64</v>
      </c>
      <c r="F50" s="20" t="s">
        <v>165</v>
      </c>
      <c r="G50" s="25" t="s">
        <v>62</v>
      </c>
      <c r="H50" s="57"/>
      <c r="I50" s="5">
        <v>64.81818181818181</v>
      </c>
      <c r="J50" s="21"/>
      <c r="K50" s="20"/>
      <c r="L50" s="59"/>
      <c r="M50" s="21"/>
      <c r="N50" s="21"/>
      <c r="O50" s="21"/>
      <c r="P50" s="218"/>
      <c r="Q50" s="59"/>
      <c r="R50" s="217"/>
      <c r="S50" s="21"/>
      <c r="T50" s="21"/>
      <c r="U50" s="21"/>
      <c r="V50" s="21"/>
      <c r="W50" s="58"/>
      <c r="X50" s="27"/>
      <c r="Y50" s="27"/>
      <c r="Z50" s="27"/>
      <c r="AA50" s="60"/>
      <c r="AB50" s="20"/>
      <c r="AC50" s="20"/>
      <c r="AD50" s="20"/>
      <c r="AE50" s="20"/>
      <c r="AF50" s="61">
        <v>39.92307692307693</v>
      </c>
      <c r="AG50" s="20"/>
      <c r="AH50" s="20"/>
      <c r="AI50" s="20"/>
      <c r="AJ50" s="20"/>
      <c r="AK50" s="63"/>
      <c r="AL50" s="61"/>
      <c r="AM50" s="63"/>
      <c r="AN50" s="20"/>
      <c r="AO50" s="20"/>
      <c r="AP50" s="20"/>
      <c r="AQ50" s="20"/>
      <c r="AR50" s="61"/>
      <c r="AS50" s="20"/>
      <c r="AT50" s="63"/>
      <c r="AU50" s="20"/>
      <c r="AV50" s="20"/>
      <c r="AW50" s="61"/>
      <c r="AX50" s="20"/>
      <c r="AY50" s="20"/>
      <c r="AZ50" s="20"/>
      <c r="BA50" s="63"/>
      <c r="BB50" s="61"/>
      <c r="BC50" s="20">
        <v>42.47297297297297</v>
      </c>
      <c r="BD50" s="63"/>
      <c r="BE50" s="20"/>
      <c r="BF50" s="20"/>
      <c r="BG50" s="20"/>
      <c r="BH50" s="20"/>
      <c r="BI50" s="61"/>
      <c r="BJ50" s="20"/>
      <c r="BK50" s="63"/>
      <c r="BL50" s="20">
        <v>35</v>
      </c>
      <c r="BM50" s="20"/>
      <c r="BN50" s="61"/>
      <c r="BO50" s="20"/>
      <c r="BP50" s="20"/>
      <c r="BQ50" s="63"/>
      <c r="BR50" s="20"/>
      <c r="BS50" s="20"/>
      <c r="BT50" s="61">
        <v>41.07142857142857</v>
      </c>
      <c r="BU50" s="63"/>
      <c r="BV50" s="61"/>
      <c r="BW50" s="20"/>
      <c r="BX50" s="20"/>
      <c r="BY50" s="63"/>
      <c r="BZ50" s="68">
        <v>68.65844578873894</v>
      </c>
      <c r="CA50" s="20"/>
      <c r="CB50" s="20"/>
      <c r="CC50" s="20"/>
      <c r="CD50" s="20"/>
      <c r="CE50" s="76">
        <f t="shared" si="9"/>
        <v>68.65844578873894</v>
      </c>
      <c r="CF50" s="76">
        <f t="shared" si="10"/>
        <v>64.81818181818181</v>
      </c>
      <c r="CG50" s="76">
        <f t="shared" si="11"/>
        <v>42.47297297297297</v>
      </c>
      <c r="CH50" s="76">
        <f t="shared" si="12"/>
        <v>41.07142857142857</v>
      </c>
      <c r="CI50" s="76">
        <f t="shared" si="13"/>
        <v>39.92307692307693</v>
      </c>
      <c r="CJ50" s="76">
        <f>LARGE(H50:CD50,6)</f>
        <v>35</v>
      </c>
      <c r="CK50" s="76">
        <v>0</v>
      </c>
      <c r="CL50" s="76">
        <v>0</v>
      </c>
      <c r="CM50" s="76">
        <v>0</v>
      </c>
      <c r="CN50" s="76">
        <v>0</v>
      </c>
      <c r="CO50" s="105">
        <f t="shared" si="14"/>
        <v>291.9441060743992</v>
      </c>
    </row>
    <row r="51" spans="1:93" ht="15">
      <c r="A51" s="56">
        <v>15</v>
      </c>
      <c r="B51" s="23" t="s">
        <v>166</v>
      </c>
      <c r="C51" s="217">
        <v>1970</v>
      </c>
      <c r="D51" s="32">
        <v>40</v>
      </c>
      <c r="E51" s="1" t="s">
        <v>64</v>
      </c>
      <c r="F51" s="1" t="s">
        <v>115</v>
      </c>
      <c r="G51" s="25" t="s">
        <v>62</v>
      </c>
      <c r="H51" s="58">
        <v>13.479774223894637</v>
      </c>
      <c r="M51" s="27">
        <v>60.87903225806452</v>
      </c>
      <c r="P51" s="218"/>
      <c r="R51" s="217"/>
      <c r="AA51" s="60"/>
      <c r="AB51" s="20"/>
      <c r="AC51" s="20"/>
      <c r="AD51" s="20"/>
      <c r="AE51" s="20"/>
      <c r="AF51" s="61"/>
      <c r="AG51" s="20"/>
      <c r="AH51" s="20"/>
      <c r="AI51" s="20"/>
      <c r="AJ51" s="20"/>
      <c r="AK51" s="63"/>
      <c r="AL51" s="61">
        <v>51.29838709677419</v>
      </c>
      <c r="AM51" s="63"/>
      <c r="AN51" s="20"/>
      <c r="AO51" s="20"/>
      <c r="AP51" s="20"/>
      <c r="AQ51" s="20"/>
      <c r="AR51" s="61"/>
      <c r="AS51" s="20"/>
      <c r="AT51" s="63">
        <v>28.5</v>
      </c>
      <c r="AU51" s="20"/>
      <c r="AV51" s="20"/>
      <c r="AW51" s="61"/>
      <c r="AX51" s="20"/>
      <c r="AY51" s="20"/>
      <c r="AZ51" s="20"/>
      <c r="BA51" s="63"/>
      <c r="BB51" s="61"/>
      <c r="BC51" s="20"/>
      <c r="BD51" s="63"/>
      <c r="BE51" s="20">
        <v>50.22346368715083</v>
      </c>
      <c r="BF51" s="20"/>
      <c r="BG51" s="20"/>
      <c r="BH51" s="20"/>
      <c r="BI51" s="61"/>
      <c r="BJ51" s="20"/>
      <c r="BK51" s="63"/>
      <c r="BL51" s="20"/>
      <c r="BM51" s="20"/>
      <c r="BN51" s="61"/>
      <c r="BO51" s="20"/>
      <c r="BP51" s="20"/>
      <c r="BQ51" s="63"/>
      <c r="BR51" s="20"/>
      <c r="BS51" s="20"/>
      <c r="BT51" s="61"/>
      <c r="BU51" s="63"/>
      <c r="BV51" s="61"/>
      <c r="BW51" s="20"/>
      <c r="BX51" s="20"/>
      <c r="BY51" s="63"/>
      <c r="BZ51" s="68">
        <v>51.01442531409958</v>
      </c>
      <c r="CA51" s="20"/>
      <c r="CB51" s="20"/>
      <c r="CC51" s="20"/>
      <c r="CD51" s="20"/>
      <c r="CE51" s="76">
        <f t="shared" si="9"/>
        <v>60.87903225806452</v>
      </c>
      <c r="CF51" s="76">
        <f t="shared" si="10"/>
        <v>51.29838709677419</v>
      </c>
      <c r="CG51" s="76">
        <f t="shared" si="11"/>
        <v>51.01442531409958</v>
      </c>
      <c r="CH51" s="76">
        <f t="shared" si="12"/>
        <v>50.22346368715083</v>
      </c>
      <c r="CI51" s="76">
        <f t="shared" si="13"/>
        <v>28.5</v>
      </c>
      <c r="CJ51" s="76">
        <f>LARGE(H51:CD51,6)</f>
        <v>13.479774223894637</v>
      </c>
      <c r="CK51" s="76">
        <v>0</v>
      </c>
      <c r="CL51" s="76">
        <v>0</v>
      </c>
      <c r="CM51" s="76">
        <v>0</v>
      </c>
      <c r="CN51" s="76">
        <v>0</v>
      </c>
      <c r="CO51" s="105">
        <f t="shared" si="14"/>
        <v>255.39508257998375</v>
      </c>
    </row>
    <row r="52" spans="1:93" ht="15">
      <c r="A52" s="57">
        <v>16</v>
      </c>
      <c r="B52" s="23" t="s">
        <v>136</v>
      </c>
      <c r="C52" s="8">
        <v>1973</v>
      </c>
      <c r="D52" s="32">
        <v>40</v>
      </c>
      <c r="E52" s="29" t="s">
        <v>61</v>
      </c>
      <c r="F52" s="7" t="s">
        <v>137</v>
      </c>
      <c r="G52" s="25" t="s">
        <v>62</v>
      </c>
      <c r="H52" s="58">
        <v>40.11571025399812</v>
      </c>
      <c r="P52" s="218"/>
      <c r="R52" s="217"/>
      <c r="W52" s="58"/>
      <c r="X52" s="27">
        <v>50.807453416149066</v>
      </c>
      <c r="Y52" s="27"/>
      <c r="Z52" s="27"/>
      <c r="AA52" s="60"/>
      <c r="AB52" s="20"/>
      <c r="AC52" s="27">
        <v>67</v>
      </c>
      <c r="AD52" s="20"/>
      <c r="AE52" s="20"/>
      <c r="AF52" s="61"/>
      <c r="AG52" s="20"/>
      <c r="AH52" s="20"/>
      <c r="AI52" s="20"/>
      <c r="AJ52" s="20"/>
      <c r="AK52" s="63"/>
      <c r="AL52" s="61"/>
      <c r="AM52" s="63"/>
      <c r="AN52" s="20"/>
      <c r="AO52" s="20"/>
      <c r="AP52" s="20"/>
      <c r="AQ52" s="20"/>
      <c r="AR52" s="61"/>
      <c r="AS52" s="20"/>
      <c r="AT52" s="63">
        <v>41.699999999999996</v>
      </c>
      <c r="AU52" s="20"/>
      <c r="AV52" s="20"/>
      <c r="AW52" s="61"/>
      <c r="AX52" s="20"/>
      <c r="AY52" s="20">
        <v>32.114285714285714</v>
      </c>
      <c r="AZ52" s="20"/>
      <c r="BA52" s="63"/>
      <c r="BB52" s="61"/>
      <c r="BC52" s="20"/>
      <c r="BD52" s="63"/>
      <c r="BE52" s="20"/>
      <c r="BF52" s="20"/>
      <c r="BG52" s="20"/>
      <c r="BH52" s="20"/>
      <c r="BI52" s="61"/>
      <c r="BJ52" s="20"/>
      <c r="BK52" s="63"/>
      <c r="BL52" s="20"/>
      <c r="BM52" s="20"/>
      <c r="BN52" s="61"/>
      <c r="BO52" s="20"/>
      <c r="BP52" s="20"/>
      <c r="BQ52" s="63"/>
      <c r="BR52" s="20"/>
      <c r="BS52" s="20"/>
      <c r="BT52" s="61"/>
      <c r="BU52" s="63"/>
      <c r="BV52" s="61"/>
      <c r="BW52" s="20"/>
      <c r="BX52" s="20"/>
      <c r="BY52" s="63"/>
      <c r="BZ52" s="68"/>
      <c r="CA52" s="20"/>
      <c r="CB52" s="20"/>
      <c r="CC52" s="20"/>
      <c r="CD52" s="20"/>
      <c r="CE52" s="76">
        <f t="shared" si="9"/>
        <v>67</v>
      </c>
      <c r="CF52" s="76">
        <f t="shared" si="10"/>
        <v>50.807453416149066</v>
      </c>
      <c r="CG52" s="76">
        <f t="shared" si="11"/>
        <v>41.699999999999996</v>
      </c>
      <c r="CH52" s="76">
        <f t="shared" si="12"/>
        <v>40.11571025399812</v>
      </c>
      <c r="CI52" s="76">
        <f t="shared" si="13"/>
        <v>32.114285714285714</v>
      </c>
      <c r="CJ52" s="76">
        <v>0</v>
      </c>
      <c r="CK52" s="76">
        <v>0</v>
      </c>
      <c r="CL52" s="76">
        <v>0</v>
      </c>
      <c r="CM52" s="76">
        <v>0</v>
      </c>
      <c r="CN52" s="76">
        <v>0</v>
      </c>
      <c r="CO52" s="105">
        <f t="shared" si="14"/>
        <v>231.73744938443286</v>
      </c>
    </row>
    <row r="53" spans="1:93" ht="15">
      <c r="A53" s="57">
        <v>17</v>
      </c>
      <c r="B53" s="23" t="s">
        <v>232</v>
      </c>
      <c r="C53" s="25">
        <v>1973</v>
      </c>
      <c r="D53" s="32">
        <v>40</v>
      </c>
      <c r="E53" s="1" t="s">
        <v>64</v>
      </c>
      <c r="F53" s="1" t="s">
        <v>147</v>
      </c>
      <c r="G53" s="25" t="s">
        <v>62</v>
      </c>
      <c r="H53" s="58">
        <v>34.620884289746</v>
      </c>
      <c r="P53" s="218"/>
      <c r="R53" s="217"/>
      <c r="AA53" s="60"/>
      <c r="AB53" s="20"/>
      <c r="AC53" s="20"/>
      <c r="AD53" s="20"/>
      <c r="AE53" s="20"/>
      <c r="AF53" s="61"/>
      <c r="AG53" s="20">
        <v>39.63414634146341</v>
      </c>
      <c r="AH53" s="20"/>
      <c r="AI53" s="20"/>
      <c r="AJ53" s="20"/>
      <c r="AK53" s="63"/>
      <c r="AL53" s="61"/>
      <c r="AM53" s="63"/>
      <c r="AN53" s="20"/>
      <c r="AO53" s="20"/>
      <c r="AP53" s="20"/>
      <c r="AQ53" s="20"/>
      <c r="AR53" s="61"/>
      <c r="AS53" s="20"/>
      <c r="AT53" s="63"/>
      <c r="AU53" s="20"/>
      <c r="AV53" s="20"/>
      <c r="AW53" s="61"/>
      <c r="AX53" s="20"/>
      <c r="AY53" s="20"/>
      <c r="AZ53" s="20"/>
      <c r="BA53" s="63"/>
      <c r="BB53" s="61"/>
      <c r="BC53" s="20">
        <v>41.13513513513513</v>
      </c>
      <c r="BD53" s="63"/>
      <c r="BE53" s="20"/>
      <c r="BF53" s="20"/>
      <c r="BG53" s="20"/>
      <c r="BH53" s="20"/>
      <c r="BI53" s="61">
        <v>36.887499999999996</v>
      </c>
      <c r="BJ53" s="20"/>
      <c r="BK53" s="63"/>
      <c r="BL53" s="20"/>
      <c r="BM53" s="20"/>
      <c r="BN53" s="61"/>
      <c r="BO53" s="20"/>
      <c r="BP53" s="20"/>
      <c r="BQ53" s="63"/>
      <c r="BR53" s="20"/>
      <c r="BS53" s="20"/>
      <c r="BT53" s="61"/>
      <c r="BU53" s="63"/>
      <c r="BV53" s="61"/>
      <c r="BW53" s="20"/>
      <c r="BX53" s="20"/>
      <c r="BY53" s="63"/>
      <c r="BZ53" s="68">
        <v>74.15588645881806</v>
      </c>
      <c r="CA53" s="20"/>
      <c r="CB53" s="20"/>
      <c r="CC53" s="20"/>
      <c r="CD53" s="20"/>
      <c r="CE53" s="76">
        <f t="shared" si="9"/>
        <v>74.15588645881806</v>
      </c>
      <c r="CF53" s="76">
        <f t="shared" si="10"/>
        <v>41.13513513513513</v>
      </c>
      <c r="CG53" s="76">
        <f t="shared" si="11"/>
        <v>39.63414634146341</v>
      </c>
      <c r="CH53" s="76">
        <f t="shared" si="12"/>
        <v>36.887499999999996</v>
      </c>
      <c r="CI53" s="76">
        <f t="shared" si="13"/>
        <v>34.620884289746</v>
      </c>
      <c r="CJ53" s="76">
        <v>0</v>
      </c>
      <c r="CK53" s="76">
        <v>0</v>
      </c>
      <c r="CL53" s="76">
        <v>0</v>
      </c>
      <c r="CM53" s="76">
        <v>0</v>
      </c>
      <c r="CN53" s="76">
        <v>0</v>
      </c>
      <c r="CO53" s="105">
        <f t="shared" si="14"/>
        <v>226.4335522251626</v>
      </c>
    </row>
    <row r="54" spans="1:93" ht="15">
      <c r="A54" s="56">
        <v>18</v>
      </c>
      <c r="B54" s="23" t="s">
        <v>145</v>
      </c>
      <c r="C54" s="25">
        <v>1969</v>
      </c>
      <c r="D54" s="217">
        <v>40</v>
      </c>
      <c r="E54" s="1" t="s">
        <v>64</v>
      </c>
      <c r="F54" s="27" t="s">
        <v>87</v>
      </c>
      <c r="G54" s="25" t="s">
        <v>62</v>
      </c>
      <c r="P54" s="218"/>
      <c r="R54" s="217"/>
      <c r="S54" s="27">
        <v>63.29213483146067</v>
      </c>
      <c r="AA54" s="60"/>
      <c r="AB54" s="20"/>
      <c r="AC54" s="20"/>
      <c r="AD54" s="20"/>
      <c r="AE54" s="20"/>
      <c r="AF54" s="61">
        <v>45</v>
      </c>
      <c r="AG54" s="20"/>
      <c r="AH54" s="20"/>
      <c r="AI54" s="20"/>
      <c r="AJ54" s="20"/>
      <c r="AK54" s="63"/>
      <c r="AL54" s="61"/>
      <c r="AM54" s="63"/>
      <c r="AN54" s="20"/>
      <c r="AO54" s="20"/>
      <c r="AP54" s="20"/>
      <c r="AQ54" s="20"/>
      <c r="AR54" s="61"/>
      <c r="AS54" s="20">
        <v>54.42857142857143</v>
      </c>
      <c r="AT54" s="63"/>
      <c r="AU54" s="20"/>
      <c r="AV54" s="20"/>
      <c r="AW54" s="61"/>
      <c r="AX54" s="64">
        <v>45.785714285714285</v>
      </c>
      <c r="AY54" s="20"/>
      <c r="AZ54" s="20"/>
      <c r="BA54" s="63"/>
      <c r="BB54" s="61"/>
      <c r="BC54" s="20"/>
      <c r="BD54" s="63"/>
      <c r="BE54" s="20">
        <v>4.3184357541899345</v>
      </c>
      <c r="BF54" s="20"/>
      <c r="BG54" s="20"/>
      <c r="BH54" s="20"/>
      <c r="BI54" s="61"/>
      <c r="BJ54" s="20"/>
      <c r="BK54" s="63"/>
      <c r="BL54" s="20"/>
      <c r="BM54" s="20"/>
      <c r="BN54" s="61"/>
      <c r="BO54" s="20"/>
      <c r="BP54" s="20"/>
      <c r="BQ54" s="63"/>
      <c r="BR54" s="20"/>
      <c r="BS54" s="20"/>
      <c r="BT54" s="61"/>
      <c r="BU54" s="63"/>
      <c r="BV54" s="61"/>
      <c r="BW54" s="20"/>
      <c r="BX54" s="20"/>
      <c r="BY54" s="63"/>
      <c r="BZ54" s="68"/>
      <c r="CA54" s="20"/>
      <c r="CB54" s="20"/>
      <c r="CC54" s="20"/>
      <c r="CD54" s="20"/>
      <c r="CE54" s="76">
        <f t="shared" si="9"/>
        <v>63.29213483146067</v>
      </c>
      <c r="CF54" s="76">
        <f t="shared" si="10"/>
        <v>54.42857142857143</v>
      </c>
      <c r="CG54" s="76">
        <f t="shared" si="11"/>
        <v>45.785714285714285</v>
      </c>
      <c r="CH54" s="76">
        <f t="shared" si="12"/>
        <v>45</v>
      </c>
      <c r="CI54" s="76">
        <f t="shared" si="13"/>
        <v>4.3184357541899345</v>
      </c>
      <c r="CJ54" s="76">
        <v>0</v>
      </c>
      <c r="CK54" s="76">
        <v>0</v>
      </c>
      <c r="CL54" s="76">
        <v>0</v>
      </c>
      <c r="CM54" s="76">
        <v>0</v>
      </c>
      <c r="CN54" s="76">
        <v>0</v>
      </c>
      <c r="CO54" s="105">
        <f t="shared" si="14"/>
        <v>212.8248562999363</v>
      </c>
    </row>
    <row r="55" spans="1:93" ht="15">
      <c r="A55" s="57">
        <v>19</v>
      </c>
      <c r="B55" s="23" t="s">
        <v>149</v>
      </c>
      <c r="C55" s="217">
        <v>1972</v>
      </c>
      <c r="D55" s="32">
        <v>40</v>
      </c>
      <c r="E55" s="1" t="s">
        <v>64</v>
      </c>
      <c r="F55" s="1" t="s">
        <v>87</v>
      </c>
      <c r="G55" s="25" t="s">
        <v>62</v>
      </c>
      <c r="I55" s="5">
        <v>53.77272727272727</v>
      </c>
      <c r="J55" s="21"/>
      <c r="K55" s="21"/>
      <c r="L55" s="59"/>
      <c r="M55" s="21"/>
      <c r="N55" s="21"/>
      <c r="O55" s="21"/>
      <c r="P55" s="218"/>
      <c r="Q55" s="59"/>
      <c r="R55" s="217"/>
      <c r="S55" s="21"/>
      <c r="T55" s="21"/>
      <c r="U55" s="21"/>
      <c r="V55" s="21"/>
      <c r="W55" s="58"/>
      <c r="X55" s="27">
        <v>20.062111801242224</v>
      </c>
      <c r="Y55" s="27"/>
      <c r="Z55" s="27"/>
      <c r="AA55" s="60"/>
      <c r="AB55" s="20"/>
      <c r="AC55" s="20"/>
      <c r="AD55" s="20"/>
      <c r="AE55" s="20"/>
      <c r="AF55" s="61"/>
      <c r="AG55" s="20">
        <v>21.524390243902445</v>
      </c>
      <c r="AH55" s="20"/>
      <c r="AI55" s="20"/>
      <c r="AJ55" s="20"/>
      <c r="AK55" s="63"/>
      <c r="AL55" s="61"/>
      <c r="AM55" s="63"/>
      <c r="AN55" s="20">
        <v>18.368421052631575</v>
      </c>
      <c r="AO55" s="20"/>
      <c r="AP55" s="20"/>
      <c r="AQ55" s="20"/>
      <c r="AR55" s="61"/>
      <c r="AS55" s="20"/>
      <c r="AT55" s="63">
        <v>40.599999999999994</v>
      </c>
      <c r="AU55" s="20"/>
      <c r="AV55" s="20"/>
      <c r="AW55" s="61"/>
      <c r="AX55" s="20"/>
      <c r="AY55" s="20"/>
      <c r="AZ55" s="20">
        <v>27.400000000000006</v>
      </c>
      <c r="BA55" s="63"/>
      <c r="BB55" s="61"/>
      <c r="BC55" s="20"/>
      <c r="BD55" s="63">
        <v>29.43617021276596</v>
      </c>
      <c r="BE55" s="20"/>
      <c r="BF55" s="20"/>
      <c r="BG55" s="20"/>
      <c r="BH55" s="20"/>
      <c r="BI55" s="61"/>
      <c r="BJ55" s="20"/>
      <c r="BK55" s="63"/>
      <c r="BL55" s="20"/>
      <c r="BM55" s="20"/>
      <c r="BN55" s="61"/>
      <c r="BO55" s="20"/>
      <c r="BP55" s="20"/>
      <c r="BQ55" s="63"/>
      <c r="BR55" s="20"/>
      <c r="BS55" s="20"/>
      <c r="BT55" s="61"/>
      <c r="BU55" s="63"/>
      <c r="BV55" s="61"/>
      <c r="BW55" s="20"/>
      <c r="BX55" s="20"/>
      <c r="BY55" s="63"/>
      <c r="BZ55" s="68"/>
      <c r="CA55" s="20"/>
      <c r="CB55" s="20"/>
      <c r="CC55" s="20"/>
      <c r="CD55" s="20"/>
      <c r="CE55" s="76">
        <f t="shared" si="9"/>
        <v>53.77272727272727</v>
      </c>
      <c r="CF55" s="76">
        <f t="shared" si="10"/>
        <v>40.599999999999994</v>
      </c>
      <c r="CG55" s="76">
        <f t="shared" si="11"/>
        <v>29.43617021276596</v>
      </c>
      <c r="CH55" s="76">
        <f t="shared" si="12"/>
        <v>27.400000000000006</v>
      </c>
      <c r="CI55" s="76">
        <f t="shared" si="13"/>
        <v>21.524390243902445</v>
      </c>
      <c r="CJ55" s="76">
        <f aca="true" t="shared" si="15" ref="CJ55:CJ61">LARGE(H55:CD55,6)</f>
        <v>20.062111801242224</v>
      </c>
      <c r="CK55" s="76">
        <f>LARGE(H55:CD55,7)</f>
        <v>18.368421052631575</v>
      </c>
      <c r="CL55" s="76">
        <v>0</v>
      </c>
      <c r="CM55" s="76">
        <v>0</v>
      </c>
      <c r="CN55" s="76">
        <v>0</v>
      </c>
      <c r="CO55" s="105">
        <f t="shared" si="14"/>
        <v>211.1638205832695</v>
      </c>
    </row>
    <row r="56" spans="1:93" ht="15.75" thickBot="1">
      <c r="A56" s="106">
        <v>20</v>
      </c>
      <c r="B56" s="107" t="s">
        <v>201</v>
      </c>
      <c r="C56" s="128">
        <v>1973</v>
      </c>
      <c r="D56" s="109">
        <v>40</v>
      </c>
      <c r="E56" s="127" t="s">
        <v>64</v>
      </c>
      <c r="F56" s="127" t="s">
        <v>87</v>
      </c>
      <c r="G56" s="128" t="s">
        <v>62</v>
      </c>
      <c r="H56" s="126"/>
      <c r="I56" s="129">
        <v>6.318181818181813</v>
      </c>
      <c r="J56" s="112"/>
      <c r="K56" s="112"/>
      <c r="L56" s="113"/>
      <c r="M56" s="112"/>
      <c r="N56" s="112"/>
      <c r="O56" s="114"/>
      <c r="P56" s="219"/>
      <c r="Q56" s="113"/>
      <c r="R56" s="220"/>
      <c r="S56" s="112"/>
      <c r="T56" s="112"/>
      <c r="U56" s="112"/>
      <c r="V56" s="112"/>
      <c r="W56" s="115"/>
      <c r="X56" s="114">
        <v>2.2298136645962643</v>
      </c>
      <c r="Y56" s="114"/>
      <c r="Z56" s="114"/>
      <c r="AA56" s="116"/>
      <c r="AB56" s="111"/>
      <c r="AC56" s="111"/>
      <c r="AD56" s="111"/>
      <c r="AE56" s="111"/>
      <c r="AF56" s="117"/>
      <c r="AG56" s="111">
        <v>2.207317073170728</v>
      </c>
      <c r="AH56" s="111"/>
      <c r="AI56" s="111"/>
      <c r="AJ56" s="111"/>
      <c r="AK56" s="118"/>
      <c r="AL56" s="117"/>
      <c r="AM56" s="118"/>
      <c r="AN56" s="111"/>
      <c r="AO56" s="111"/>
      <c r="AP56" s="111"/>
      <c r="AQ56" s="111"/>
      <c r="AR56" s="117"/>
      <c r="AS56" s="111"/>
      <c r="AT56" s="118"/>
      <c r="AU56" s="111"/>
      <c r="AV56" s="111"/>
      <c r="AW56" s="117"/>
      <c r="AX56" s="111"/>
      <c r="AY56" s="111">
        <v>3.828571428571422</v>
      </c>
      <c r="AZ56" s="111"/>
      <c r="BA56" s="118"/>
      <c r="BB56" s="117"/>
      <c r="BC56" s="111"/>
      <c r="BD56" s="118"/>
      <c r="BE56" s="111"/>
      <c r="BF56" s="111">
        <v>2.2801724137931103</v>
      </c>
      <c r="BG56" s="111"/>
      <c r="BH56" s="111"/>
      <c r="BI56" s="117"/>
      <c r="BJ56" s="111"/>
      <c r="BK56" s="118"/>
      <c r="BL56" s="111"/>
      <c r="BM56" s="111"/>
      <c r="BN56" s="117"/>
      <c r="BO56" s="111"/>
      <c r="BP56" s="111"/>
      <c r="BQ56" s="118"/>
      <c r="BR56" s="111"/>
      <c r="BS56" s="111"/>
      <c r="BT56" s="117"/>
      <c r="BU56" s="118"/>
      <c r="BV56" s="117"/>
      <c r="BW56" s="111"/>
      <c r="BX56" s="111"/>
      <c r="BY56" s="118"/>
      <c r="BZ56" s="119">
        <v>10.275011633317831</v>
      </c>
      <c r="CA56" s="111"/>
      <c r="CB56" s="111"/>
      <c r="CC56" s="111"/>
      <c r="CD56" s="111"/>
      <c r="CE56" s="120">
        <f t="shared" si="9"/>
        <v>10.275011633317831</v>
      </c>
      <c r="CF56" s="120">
        <f t="shared" si="10"/>
        <v>6.318181818181813</v>
      </c>
      <c r="CG56" s="120">
        <f t="shared" si="11"/>
        <v>3.828571428571422</v>
      </c>
      <c r="CH56" s="120">
        <f t="shared" si="12"/>
        <v>2.2801724137931103</v>
      </c>
      <c r="CI56" s="120">
        <f t="shared" si="13"/>
        <v>2.2298136645962643</v>
      </c>
      <c r="CJ56" s="120">
        <f t="shared" si="15"/>
        <v>2.207317073170728</v>
      </c>
      <c r="CK56" s="120">
        <v>0</v>
      </c>
      <c r="CL56" s="120">
        <v>0</v>
      </c>
      <c r="CM56" s="120">
        <v>0</v>
      </c>
      <c r="CN56" s="120">
        <v>0</v>
      </c>
      <c r="CO56" s="121">
        <f t="shared" si="14"/>
        <v>27.13906803163117</v>
      </c>
    </row>
    <row r="57" spans="1:93" ht="15">
      <c r="A57" s="88">
        <v>1</v>
      </c>
      <c r="B57" s="89" t="s">
        <v>241</v>
      </c>
      <c r="C57" s="87">
        <v>1967</v>
      </c>
      <c r="D57" s="87">
        <v>45</v>
      </c>
      <c r="E57" s="90" t="s">
        <v>64</v>
      </c>
      <c r="F57" s="132" t="s">
        <v>314</v>
      </c>
      <c r="G57" s="91" t="s">
        <v>62</v>
      </c>
      <c r="H57" s="97">
        <v>98.2304797742239</v>
      </c>
      <c r="I57" s="93"/>
      <c r="J57" s="93"/>
      <c r="K57" s="90"/>
      <c r="L57" s="94"/>
      <c r="M57" s="93"/>
      <c r="N57" s="93"/>
      <c r="O57" s="93"/>
      <c r="P57" s="96"/>
      <c r="Q57" s="94"/>
      <c r="R57" s="87"/>
      <c r="S57" s="93"/>
      <c r="T57" s="93"/>
      <c r="U57" s="93"/>
      <c r="V57" s="93"/>
      <c r="W57" s="97"/>
      <c r="X57" s="95"/>
      <c r="Y57" s="95"/>
      <c r="Z57" s="95"/>
      <c r="AA57" s="98"/>
      <c r="AB57" s="95">
        <v>96.75409836065573</v>
      </c>
      <c r="AC57" s="90"/>
      <c r="AD57" s="90"/>
      <c r="AE57" s="90"/>
      <c r="AF57" s="99"/>
      <c r="AG57" s="90">
        <v>96.98170731707317</v>
      </c>
      <c r="AH57" s="90"/>
      <c r="AI57" s="90"/>
      <c r="AJ57" s="90"/>
      <c r="AK57" s="100"/>
      <c r="AL57" s="99"/>
      <c r="AM57" s="100">
        <v>98.92857142857143</v>
      </c>
      <c r="AN57" s="90">
        <v>98.26315789473684</v>
      </c>
      <c r="AO57" s="90"/>
      <c r="AP57" s="90"/>
      <c r="AQ57" s="90"/>
      <c r="AR57" s="99"/>
      <c r="AS57" s="90"/>
      <c r="AT57" s="100">
        <v>97.8</v>
      </c>
      <c r="AU57" s="90"/>
      <c r="AV57" s="90"/>
      <c r="AW57" s="99"/>
      <c r="AX57" s="90"/>
      <c r="AY57" s="90"/>
      <c r="AZ57" s="90"/>
      <c r="BA57" s="100"/>
      <c r="BB57" s="99"/>
      <c r="BC57" s="90"/>
      <c r="BD57" s="100">
        <v>95.7872340425532</v>
      </c>
      <c r="BE57" s="90"/>
      <c r="BF57" s="90">
        <v>99.57327586206897</v>
      </c>
      <c r="BG57" s="90"/>
      <c r="BH57" s="90"/>
      <c r="BI57" s="99">
        <v>100</v>
      </c>
      <c r="BJ57" s="90"/>
      <c r="BK57" s="100"/>
      <c r="BL57" s="90">
        <v>91</v>
      </c>
      <c r="BM57" s="90"/>
      <c r="BN57" s="99"/>
      <c r="BO57" s="90"/>
      <c r="BP57" s="90"/>
      <c r="BQ57" s="100"/>
      <c r="BR57" s="90"/>
      <c r="BS57" s="90"/>
      <c r="BT57" s="99"/>
      <c r="BU57" s="100"/>
      <c r="BV57" s="99">
        <v>100</v>
      </c>
      <c r="BW57" s="90"/>
      <c r="BX57" s="90"/>
      <c r="BY57" s="100"/>
      <c r="BZ57" s="102">
        <v>99.4932526756631</v>
      </c>
      <c r="CA57" s="103">
        <v>97.17142857142858</v>
      </c>
      <c r="CB57" s="90"/>
      <c r="CC57" s="90"/>
      <c r="CD57" s="90"/>
      <c r="CE57" s="103">
        <f t="shared" si="9"/>
        <v>100</v>
      </c>
      <c r="CF57" s="103">
        <f t="shared" si="10"/>
        <v>100</v>
      </c>
      <c r="CG57" s="103">
        <f t="shared" si="11"/>
        <v>99.57327586206897</v>
      </c>
      <c r="CH57" s="103">
        <f t="shared" si="12"/>
        <v>99.4932526756631</v>
      </c>
      <c r="CI57" s="103">
        <f t="shared" si="13"/>
        <v>98.92857142857143</v>
      </c>
      <c r="CJ57" s="103">
        <f t="shared" si="15"/>
        <v>98.26315789473684</v>
      </c>
      <c r="CK57" s="103">
        <f>LARGE(H57:CD57,7)</f>
        <v>98.2304797742239</v>
      </c>
      <c r="CL57" s="103">
        <f>LARGE(H57:CD57,8)</f>
        <v>97.8</v>
      </c>
      <c r="CM57" s="103">
        <f>LARGE(H57:CD57,9)</f>
        <v>97.17142857142858</v>
      </c>
      <c r="CN57" s="103">
        <f>LARGE(H57:CD57,10)</f>
        <v>96.98170731707317</v>
      </c>
      <c r="CO57" s="104">
        <f t="shared" si="14"/>
        <v>986.4418735237659</v>
      </c>
    </row>
    <row r="58" spans="1:93" ht="15">
      <c r="A58" s="57">
        <v>2</v>
      </c>
      <c r="B58" s="23" t="s">
        <v>252</v>
      </c>
      <c r="C58" s="217">
        <v>1968</v>
      </c>
      <c r="D58" s="32">
        <v>45</v>
      </c>
      <c r="E58" s="20" t="s">
        <v>64</v>
      </c>
      <c r="F58" s="20" t="s">
        <v>87</v>
      </c>
      <c r="G58" s="25" t="s">
        <v>62</v>
      </c>
      <c r="H58" s="57"/>
      <c r="I58" s="5">
        <v>78.72727272727272</v>
      </c>
      <c r="J58" s="21"/>
      <c r="K58" s="20"/>
      <c r="L58" s="59"/>
      <c r="M58" s="21"/>
      <c r="N58" s="21"/>
      <c r="O58" s="21"/>
      <c r="P58" s="218"/>
      <c r="Q58" s="59"/>
      <c r="R58" s="27">
        <v>47.43362831858407</v>
      </c>
      <c r="S58" s="21"/>
      <c r="T58" s="21"/>
      <c r="U58" s="21"/>
      <c r="V58" s="21"/>
      <c r="W58" s="58">
        <v>64.8</v>
      </c>
      <c r="X58" s="27"/>
      <c r="Y58" s="27"/>
      <c r="Z58" s="27"/>
      <c r="AA58" s="60"/>
      <c r="AB58" s="20"/>
      <c r="AC58" s="27">
        <v>68.34693877551021</v>
      </c>
      <c r="AD58" s="20"/>
      <c r="AE58" s="20"/>
      <c r="AF58" s="61">
        <v>57.69230769230769</v>
      </c>
      <c r="AG58" s="20"/>
      <c r="AH58" s="20"/>
      <c r="AI58" s="20"/>
      <c r="AJ58" s="20"/>
      <c r="AK58" s="63"/>
      <c r="AL58" s="61"/>
      <c r="AM58" s="63"/>
      <c r="AN58" s="20"/>
      <c r="AO58" s="20">
        <v>52.20689655172414</v>
      </c>
      <c r="AP58" s="20"/>
      <c r="AQ58" s="20"/>
      <c r="AR58" s="61"/>
      <c r="AS58" s="20">
        <v>63.85714285714286</v>
      </c>
      <c r="AT58" s="63"/>
      <c r="AU58" s="20"/>
      <c r="AV58" s="20"/>
      <c r="AW58" s="61"/>
      <c r="AX58" s="64">
        <v>52.857142857142854</v>
      </c>
      <c r="AY58" s="20"/>
      <c r="AZ58" s="20"/>
      <c r="BA58" s="63"/>
      <c r="BB58" s="61"/>
      <c r="BC58" s="20">
        <v>55.85135135135135</v>
      </c>
      <c r="BD58" s="63"/>
      <c r="BE58" s="20">
        <v>84.51396648044692</v>
      </c>
      <c r="BF58" s="20"/>
      <c r="BG58" s="20"/>
      <c r="BH58" s="20"/>
      <c r="BI58" s="61">
        <v>52.975</v>
      </c>
      <c r="BJ58" s="20"/>
      <c r="BK58" s="63"/>
      <c r="BL58" s="20">
        <v>60</v>
      </c>
      <c r="BM58" s="20"/>
      <c r="BN58" s="61"/>
      <c r="BO58" s="20">
        <v>25.75</v>
      </c>
      <c r="BP58" s="20"/>
      <c r="BQ58" s="63"/>
      <c r="BR58" s="20"/>
      <c r="BS58" s="20"/>
      <c r="BT58" s="61">
        <v>48.14285714285714</v>
      </c>
      <c r="BU58" s="63"/>
      <c r="BV58" s="61"/>
      <c r="BW58" s="20">
        <v>55.449999999999996</v>
      </c>
      <c r="BX58" s="20"/>
      <c r="BY58" s="63"/>
      <c r="BZ58" s="68">
        <v>86.6556537924616</v>
      </c>
      <c r="CA58" s="20"/>
      <c r="CB58" s="76">
        <v>76</v>
      </c>
      <c r="CC58" s="20"/>
      <c r="CD58" s="20"/>
      <c r="CE58" s="76">
        <f t="shared" si="9"/>
        <v>86.6556537924616</v>
      </c>
      <c r="CF58" s="76">
        <f t="shared" si="10"/>
        <v>84.51396648044692</v>
      </c>
      <c r="CG58" s="76">
        <f t="shared" si="11"/>
        <v>78.72727272727272</v>
      </c>
      <c r="CH58" s="76">
        <f t="shared" si="12"/>
        <v>76</v>
      </c>
      <c r="CI58" s="76">
        <f t="shared" si="13"/>
        <v>68.34693877551021</v>
      </c>
      <c r="CJ58" s="76">
        <f t="shared" si="15"/>
        <v>64.8</v>
      </c>
      <c r="CK58" s="76">
        <f>LARGE(H58:CD58,7)</f>
        <v>63.85714285714286</v>
      </c>
      <c r="CL58" s="76">
        <f>LARGE(H58:CD58,8)</f>
        <v>60</v>
      </c>
      <c r="CM58" s="76">
        <f>LARGE(H58:CD58,9)</f>
        <v>57.69230769230769</v>
      </c>
      <c r="CN58" s="76">
        <f>LARGE(H58:CD58,10)</f>
        <v>55.85135135135135</v>
      </c>
      <c r="CO58" s="105">
        <f t="shared" si="14"/>
        <v>696.4446336764934</v>
      </c>
    </row>
    <row r="59" spans="1:93" ht="15">
      <c r="A59" s="57">
        <v>3</v>
      </c>
      <c r="B59" s="23" t="s">
        <v>95</v>
      </c>
      <c r="C59" s="217">
        <v>1965</v>
      </c>
      <c r="D59" s="217">
        <v>45</v>
      </c>
      <c r="E59" s="20" t="s">
        <v>64</v>
      </c>
      <c r="F59" s="20" t="s">
        <v>96</v>
      </c>
      <c r="G59" s="25" t="s">
        <v>62</v>
      </c>
      <c r="H59" s="58">
        <v>54.08560677328316</v>
      </c>
      <c r="I59" s="21"/>
      <c r="J59" s="21"/>
      <c r="K59" s="20"/>
      <c r="L59" s="59"/>
      <c r="M59" s="21"/>
      <c r="N59" s="21"/>
      <c r="O59" s="21"/>
      <c r="P59" s="218"/>
      <c r="Q59" s="59"/>
      <c r="R59" s="27">
        <v>67.58407079646017</v>
      </c>
      <c r="S59" s="21"/>
      <c r="T59" s="21"/>
      <c r="U59" s="21"/>
      <c r="V59" s="21"/>
      <c r="W59" s="58"/>
      <c r="X59" s="27">
        <v>62.49068322981366</v>
      </c>
      <c r="Y59" s="27"/>
      <c r="Z59" s="27"/>
      <c r="AA59" s="60"/>
      <c r="AB59" s="20"/>
      <c r="AC59" s="20"/>
      <c r="AD59" s="20"/>
      <c r="AE59" s="20"/>
      <c r="AF59" s="61"/>
      <c r="AG59" s="20">
        <v>61.96951219512195</v>
      </c>
      <c r="AH59" s="20"/>
      <c r="AI59" s="20"/>
      <c r="AJ59" s="20"/>
      <c r="AK59" s="63"/>
      <c r="AL59" s="61"/>
      <c r="AM59" s="63"/>
      <c r="AN59" s="20">
        <v>58.315789473684205</v>
      </c>
      <c r="AO59" s="20"/>
      <c r="AP59" s="20"/>
      <c r="AQ59" s="20"/>
      <c r="AR59" s="61"/>
      <c r="AS59" s="20"/>
      <c r="AT59" s="63"/>
      <c r="AU59" s="20"/>
      <c r="AV59" s="20"/>
      <c r="AW59" s="61"/>
      <c r="AX59" s="20"/>
      <c r="AY59" s="20"/>
      <c r="AZ59" s="20">
        <v>63.7</v>
      </c>
      <c r="BA59" s="63"/>
      <c r="BB59" s="61"/>
      <c r="BC59" s="20"/>
      <c r="BD59" s="63"/>
      <c r="BE59" s="20"/>
      <c r="BF59" s="20">
        <v>70.98275862068965</v>
      </c>
      <c r="BG59" s="20"/>
      <c r="BH59" s="20"/>
      <c r="BI59" s="61">
        <v>71.5375</v>
      </c>
      <c r="BJ59" s="20"/>
      <c r="BK59" s="63"/>
      <c r="BL59" s="20">
        <v>68</v>
      </c>
      <c r="BM59" s="20"/>
      <c r="BN59" s="61">
        <v>40.6</v>
      </c>
      <c r="BO59" s="20"/>
      <c r="BP59" s="20"/>
      <c r="BQ59" s="63"/>
      <c r="BR59" s="20"/>
      <c r="BS59" s="20"/>
      <c r="BT59" s="61">
        <v>64.64285714285714</v>
      </c>
      <c r="BU59" s="63"/>
      <c r="BV59" s="61"/>
      <c r="BW59" s="20"/>
      <c r="BX59" s="20"/>
      <c r="BY59" s="63"/>
      <c r="BZ59" s="68">
        <v>91.4160074453234</v>
      </c>
      <c r="CA59" s="76">
        <v>64.64285714285714</v>
      </c>
      <c r="CB59" s="20"/>
      <c r="CC59" s="20"/>
      <c r="CD59" s="20"/>
      <c r="CE59" s="76">
        <f t="shared" si="9"/>
        <v>91.4160074453234</v>
      </c>
      <c r="CF59" s="76">
        <f t="shared" si="10"/>
        <v>71.5375</v>
      </c>
      <c r="CG59" s="76">
        <f t="shared" si="11"/>
        <v>70.98275862068965</v>
      </c>
      <c r="CH59" s="76">
        <f t="shared" si="12"/>
        <v>68</v>
      </c>
      <c r="CI59" s="76">
        <f t="shared" si="13"/>
        <v>67.58407079646017</v>
      </c>
      <c r="CJ59" s="76">
        <f t="shared" si="15"/>
        <v>64.64285714285714</v>
      </c>
      <c r="CK59" s="76">
        <f>LARGE(H59:CD59,7)</f>
        <v>64.64285714285714</v>
      </c>
      <c r="CL59" s="76">
        <f>LARGE(H59:CD59,8)</f>
        <v>63.7</v>
      </c>
      <c r="CM59" s="76">
        <f>LARGE(H59:CD59,9)</f>
        <v>62.49068322981366</v>
      </c>
      <c r="CN59" s="76">
        <f>LARGE(H59:CD59,10)</f>
        <v>61.96951219512195</v>
      </c>
      <c r="CO59" s="105">
        <f t="shared" si="14"/>
        <v>686.966246573123</v>
      </c>
    </row>
    <row r="60" spans="1:93" ht="15">
      <c r="A60" s="57">
        <v>4</v>
      </c>
      <c r="B60" s="23" t="s">
        <v>228</v>
      </c>
      <c r="C60" s="217">
        <v>1965</v>
      </c>
      <c r="D60" s="217">
        <v>45</v>
      </c>
      <c r="E60" s="1" t="s">
        <v>64</v>
      </c>
      <c r="F60" s="13" t="s">
        <v>180</v>
      </c>
      <c r="G60" s="17" t="s">
        <v>62</v>
      </c>
      <c r="H60" s="58">
        <v>4.073377234242713</v>
      </c>
      <c r="I60" s="21"/>
      <c r="J60" s="21"/>
      <c r="K60" s="20"/>
      <c r="L60" s="59"/>
      <c r="M60" s="21"/>
      <c r="N60" s="27">
        <v>16.946308724832207</v>
      </c>
      <c r="O60" s="21"/>
      <c r="P60" s="62">
        <v>10.73770491803279</v>
      </c>
      <c r="Q60" s="59"/>
      <c r="R60" s="217"/>
      <c r="S60" s="21"/>
      <c r="T60" s="21"/>
      <c r="U60" s="21"/>
      <c r="V60" s="21"/>
      <c r="W60" s="58"/>
      <c r="X60" s="27">
        <v>8.378881987577628</v>
      </c>
      <c r="Y60" s="27"/>
      <c r="Z60" s="27"/>
      <c r="AA60" s="60"/>
      <c r="AB60" s="27">
        <v>51.31147540983606</v>
      </c>
      <c r="AC60" s="20"/>
      <c r="AD60" s="20"/>
      <c r="AE60" s="20"/>
      <c r="AF60" s="61"/>
      <c r="AG60" s="20"/>
      <c r="AH60" s="20"/>
      <c r="AI60" s="20"/>
      <c r="AJ60" s="20"/>
      <c r="AK60" s="63"/>
      <c r="AL60" s="61"/>
      <c r="AM60" s="63"/>
      <c r="AN60" s="20"/>
      <c r="AO60" s="20"/>
      <c r="AP60" s="20"/>
      <c r="AQ60" s="20"/>
      <c r="AR60" s="61"/>
      <c r="AS60" s="20"/>
      <c r="AT60" s="63"/>
      <c r="AU60" s="20"/>
      <c r="AV60" s="20"/>
      <c r="AW60" s="61"/>
      <c r="AX60" s="20"/>
      <c r="AY60" s="20">
        <v>63.22857142857143</v>
      </c>
      <c r="AZ60" s="20"/>
      <c r="BA60" s="63"/>
      <c r="BB60" s="61"/>
      <c r="BC60" s="20"/>
      <c r="BD60" s="63">
        <v>61.03191489361703</v>
      </c>
      <c r="BE60" s="20">
        <v>85.06703910614524</v>
      </c>
      <c r="BF60" s="20">
        <v>53.487068965517246</v>
      </c>
      <c r="BG60" s="20"/>
      <c r="BH60" s="20"/>
      <c r="BI60" s="61">
        <v>51.7375</v>
      </c>
      <c r="BJ60" s="20"/>
      <c r="BK60" s="63"/>
      <c r="BL60" s="20"/>
      <c r="BM60" s="20"/>
      <c r="BN60" s="61"/>
      <c r="BO60" s="20"/>
      <c r="BP60" s="20"/>
      <c r="BQ60" s="63"/>
      <c r="BR60" s="20"/>
      <c r="BS60" s="20"/>
      <c r="BT60" s="61"/>
      <c r="BU60" s="63"/>
      <c r="BV60" s="61"/>
      <c r="BW60" s="20"/>
      <c r="BX60" s="20"/>
      <c r="BY60" s="63"/>
      <c r="BZ60" s="68">
        <v>65.75616565844578</v>
      </c>
      <c r="CA60" s="20"/>
      <c r="CB60" s="20"/>
      <c r="CC60" s="20"/>
      <c r="CD60" s="20"/>
      <c r="CE60" s="76">
        <f t="shared" si="9"/>
        <v>85.06703910614524</v>
      </c>
      <c r="CF60" s="76">
        <f t="shared" si="10"/>
        <v>65.75616565844578</v>
      </c>
      <c r="CG60" s="76">
        <f t="shared" si="11"/>
        <v>63.22857142857143</v>
      </c>
      <c r="CH60" s="76">
        <f t="shared" si="12"/>
        <v>61.03191489361703</v>
      </c>
      <c r="CI60" s="76">
        <f t="shared" si="13"/>
        <v>53.487068965517246</v>
      </c>
      <c r="CJ60" s="76">
        <f t="shared" si="15"/>
        <v>51.7375</v>
      </c>
      <c r="CK60" s="76">
        <f>LARGE(H60:CD60,7)</f>
        <v>51.31147540983606</v>
      </c>
      <c r="CL60" s="76">
        <f>LARGE(H60:CD60,8)</f>
        <v>16.946308724832207</v>
      </c>
      <c r="CM60" s="76">
        <f>LARGE(H60:CD60,9)</f>
        <v>10.73770491803279</v>
      </c>
      <c r="CN60" s="76">
        <f>LARGE(H60:CD60,10)</f>
        <v>8.378881987577628</v>
      </c>
      <c r="CO60" s="105">
        <f t="shared" si="14"/>
        <v>467.68263109257543</v>
      </c>
    </row>
    <row r="61" spans="1:93" ht="15">
      <c r="A61" s="57">
        <v>5</v>
      </c>
      <c r="B61" s="22" t="s">
        <v>260</v>
      </c>
      <c r="C61" s="24">
        <v>1968</v>
      </c>
      <c r="D61" s="217">
        <v>45</v>
      </c>
      <c r="E61" s="26" t="s">
        <v>64</v>
      </c>
      <c r="F61" s="20"/>
      <c r="G61" s="24" t="s">
        <v>62</v>
      </c>
      <c r="H61" s="57"/>
      <c r="I61" s="5">
        <v>64.4090909090909</v>
      </c>
      <c r="J61" s="21"/>
      <c r="K61" s="20"/>
      <c r="L61" s="59"/>
      <c r="M61" s="21"/>
      <c r="N61" s="27">
        <v>35.5503355704698</v>
      </c>
      <c r="O61" s="21"/>
      <c r="P61" s="218"/>
      <c r="Q61" s="59"/>
      <c r="R61" s="217"/>
      <c r="S61" s="27">
        <v>61.067415730337075</v>
      </c>
      <c r="T61" s="21"/>
      <c r="U61" s="21"/>
      <c r="V61" s="21"/>
      <c r="W61" s="58">
        <v>48.3</v>
      </c>
      <c r="X61" s="27"/>
      <c r="Y61" s="27"/>
      <c r="Z61" s="27"/>
      <c r="AA61" s="60"/>
      <c r="AB61" s="20"/>
      <c r="AC61" s="20"/>
      <c r="AD61" s="20"/>
      <c r="AE61" s="20"/>
      <c r="AF61" s="61">
        <v>47.53846153846154</v>
      </c>
      <c r="AG61" s="20"/>
      <c r="AH61" s="20"/>
      <c r="AI61" s="20"/>
      <c r="AJ61" s="20"/>
      <c r="AK61" s="63"/>
      <c r="AL61" s="61"/>
      <c r="AM61" s="63"/>
      <c r="AN61" s="20"/>
      <c r="AO61" s="20"/>
      <c r="AP61" s="20"/>
      <c r="AQ61" s="20"/>
      <c r="AR61" s="61"/>
      <c r="AS61" s="20"/>
      <c r="AT61" s="63"/>
      <c r="AU61" s="20"/>
      <c r="AV61" s="20"/>
      <c r="AW61" s="61"/>
      <c r="AX61" s="20"/>
      <c r="AY61" s="20"/>
      <c r="AZ61" s="20"/>
      <c r="BA61" s="63"/>
      <c r="BB61" s="61"/>
      <c r="BC61" s="20"/>
      <c r="BD61" s="63"/>
      <c r="BE61" s="20">
        <v>60.73184357541899</v>
      </c>
      <c r="BF61" s="20"/>
      <c r="BG61" s="20"/>
      <c r="BH61" s="20"/>
      <c r="BI61" s="61"/>
      <c r="BJ61" s="20"/>
      <c r="BK61" s="63"/>
      <c r="BL61" s="20"/>
      <c r="BM61" s="20"/>
      <c r="BN61" s="61"/>
      <c r="BO61" s="20">
        <v>7.1875</v>
      </c>
      <c r="BP61" s="20"/>
      <c r="BQ61" s="63"/>
      <c r="BR61" s="20"/>
      <c r="BS61" s="20"/>
      <c r="BT61" s="61"/>
      <c r="BU61" s="63"/>
      <c r="BV61" s="61"/>
      <c r="BW61" s="20"/>
      <c r="BX61" s="20"/>
      <c r="BY61" s="63"/>
      <c r="BZ61" s="68">
        <v>67.5067473243369</v>
      </c>
      <c r="CA61" s="76">
        <v>26.457142857142856</v>
      </c>
      <c r="CB61" s="20"/>
      <c r="CC61" s="20"/>
      <c r="CD61" s="20"/>
      <c r="CE61" s="76">
        <f t="shared" si="9"/>
        <v>67.5067473243369</v>
      </c>
      <c r="CF61" s="76">
        <f t="shared" si="10"/>
        <v>64.4090909090909</v>
      </c>
      <c r="CG61" s="76">
        <f t="shared" si="11"/>
        <v>61.067415730337075</v>
      </c>
      <c r="CH61" s="76">
        <f t="shared" si="12"/>
        <v>60.73184357541899</v>
      </c>
      <c r="CI61" s="76">
        <f t="shared" si="13"/>
        <v>48.3</v>
      </c>
      <c r="CJ61" s="76">
        <f t="shared" si="15"/>
        <v>47.53846153846154</v>
      </c>
      <c r="CK61" s="76">
        <f>LARGE(H61:CD61,7)</f>
        <v>35.5503355704698</v>
      </c>
      <c r="CL61" s="76">
        <f>LARGE(H61:CD61,8)</f>
        <v>26.457142857142856</v>
      </c>
      <c r="CM61" s="76">
        <f>LARGE(H61:CD61,9)</f>
        <v>7.1875</v>
      </c>
      <c r="CN61" s="76">
        <v>0</v>
      </c>
      <c r="CO61" s="105">
        <f t="shared" si="14"/>
        <v>418.74853750525807</v>
      </c>
    </row>
    <row r="62" spans="1:93" ht="15">
      <c r="A62" s="57">
        <v>6</v>
      </c>
      <c r="B62" s="23" t="s">
        <v>192</v>
      </c>
      <c r="C62" s="35">
        <v>24473</v>
      </c>
      <c r="D62" s="32">
        <v>45</v>
      </c>
      <c r="E62" s="26" t="s">
        <v>64</v>
      </c>
      <c r="F62" s="20"/>
      <c r="G62" s="32" t="s">
        <v>245</v>
      </c>
      <c r="H62" s="58">
        <v>70.4769520225776</v>
      </c>
      <c r="I62" s="21"/>
      <c r="J62" s="21"/>
      <c r="K62" s="20"/>
      <c r="L62" s="59"/>
      <c r="M62" s="21"/>
      <c r="N62" s="21"/>
      <c r="O62" s="21"/>
      <c r="P62" s="62">
        <v>35.08196721311475</v>
      </c>
      <c r="Q62" s="59"/>
      <c r="R62" s="217"/>
      <c r="S62" s="21"/>
      <c r="T62" s="21"/>
      <c r="U62" s="21"/>
      <c r="V62" s="21"/>
      <c r="W62" s="58"/>
      <c r="X62" s="27"/>
      <c r="Y62" s="27"/>
      <c r="Z62" s="27"/>
      <c r="AA62" s="60"/>
      <c r="AB62" s="20"/>
      <c r="AC62" s="20"/>
      <c r="AD62" s="20"/>
      <c r="AE62" s="20"/>
      <c r="AF62" s="61"/>
      <c r="AG62" s="20"/>
      <c r="AH62" s="20"/>
      <c r="AI62" s="20"/>
      <c r="AJ62" s="20"/>
      <c r="AK62" s="63"/>
      <c r="AL62" s="61"/>
      <c r="AM62" s="63"/>
      <c r="AN62" s="20"/>
      <c r="AO62" s="20"/>
      <c r="AP62" s="20"/>
      <c r="AQ62" s="20"/>
      <c r="AR62" s="61"/>
      <c r="AS62" s="20"/>
      <c r="AT62" s="63"/>
      <c r="AU62" s="20"/>
      <c r="AV62" s="20"/>
      <c r="AW62" s="61"/>
      <c r="AX62" s="20"/>
      <c r="AY62" s="20"/>
      <c r="AZ62" s="20"/>
      <c r="BA62" s="63"/>
      <c r="BB62" s="61"/>
      <c r="BC62" s="20"/>
      <c r="BD62" s="63"/>
      <c r="BE62" s="20">
        <v>71.79329608938548</v>
      </c>
      <c r="BF62" s="20">
        <v>46.23275862068966</v>
      </c>
      <c r="BG62" s="20"/>
      <c r="BH62" s="20"/>
      <c r="BI62" s="61"/>
      <c r="BJ62" s="20"/>
      <c r="BK62" s="63"/>
      <c r="BL62" s="20"/>
      <c r="BM62" s="20"/>
      <c r="BN62" s="61"/>
      <c r="BO62" s="20"/>
      <c r="BP62" s="20"/>
      <c r="BQ62" s="63"/>
      <c r="BR62" s="20"/>
      <c r="BS62" s="20"/>
      <c r="BT62" s="61"/>
      <c r="BU62" s="63"/>
      <c r="BV62" s="61"/>
      <c r="BW62" s="20"/>
      <c r="BX62" s="20"/>
      <c r="BY62" s="63"/>
      <c r="BZ62" s="68">
        <v>73.55700325732899</v>
      </c>
      <c r="CA62" s="20"/>
      <c r="CB62" s="20"/>
      <c r="CC62" s="20"/>
      <c r="CD62" s="20"/>
      <c r="CE62" s="76">
        <f t="shared" si="9"/>
        <v>73.55700325732899</v>
      </c>
      <c r="CF62" s="76">
        <f t="shared" si="10"/>
        <v>71.79329608938548</v>
      </c>
      <c r="CG62" s="76">
        <f t="shared" si="11"/>
        <v>70.4769520225776</v>
      </c>
      <c r="CH62" s="76">
        <f t="shared" si="12"/>
        <v>46.23275862068966</v>
      </c>
      <c r="CI62" s="76">
        <f t="shared" si="13"/>
        <v>35.08196721311475</v>
      </c>
      <c r="CJ62" s="76">
        <v>0</v>
      </c>
      <c r="CK62" s="76">
        <v>0</v>
      </c>
      <c r="CL62" s="76">
        <v>0</v>
      </c>
      <c r="CM62" s="76">
        <v>0</v>
      </c>
      <c r="CN62" s="76">
        <v>0</v>
      </c>
      <c r="CO62" s="105">
        <f t="shared" si="14"/>
        <v>297.1419772030965</v>
      </c>
    </row>
    <row r="63" spans="1:93" ht="15">
      <c r="A63" s="57">
        <v>7</v>
      </c>
      <c r="B63" s="23" t="s">
        <v>234</v>
      </c>
      <c r="C63" s="25">
        <v>1967</v>
      </c>
      <c r="D63" s="217">
        <v>45</v>
      </c>
      <c r="E63" s="1" t="s">
        <v>64</v>
      </c>
      <c r="F63" s="20" t="s">
        <v>87</v>
      </c>
      <c r="G63" s="25" t="s">
        <v>62</v>
      </c>
      <c r="P63" s="218"/>
      <c r="R63" s="217"/>
      <c r="W63" s="58"/>
      <c r="X63" s="27"/>
      <c r="Y63" s="27"/>
      <c r="Z63" s="27"/>
      <c r="AA63" s="60"/>
      <c r="AB63" s="20"/>
      <c r="AC63" s="20"/>
      <c r="AD63" s="20"/>
      <c r="AE63" s="20"/>
      <c r="AF63" s="61"/>
      <c r="AG63" s="20">
        <v>32.993902439024396</v>
      </c>
      <c r="AH63" s="20"/>
      <c r="AI63" s="20"/>
      <c r="AJ63" s="20"/>
      <c r="AK63" s="63"/>
      <c r="AL63" s="61"/>
      <c r="AM63" s="63"/>
      <c r="AN63" s="20"/>
      <c r="AO63" s="20"/>
      <c r="AP63" s="20"/>
      <c r="AQ63" s="20"/>
      <c r="AR63" s="61"/>
      <c r="AS63" s="20"/>
      <c r="AT63" s="63"/>
      <c r="AU63" s="20"/>
      <c r="AV63" s="20"/>
      <c r="AW63" s="61"/>
      <c r="AX63" s="20"/>
      <c r="AY63" s="20"/>
      <c r="AZ63" s="20">
        <v>34</v>
      </c>
      <c r="BA63" s="63"/>
      <c r="BB63" s="61"/>
      <c r="BC63" s="20"/>
      <c r="BD63" s="63"/>
      <c r="BE63" s="20"/>
      <c r="BF63" s="20"/>
      <c r="BG63" s="20"/>
      <c r="BH63" s="20"/>
      <c r="BI63" s="61">
        <v>33.175</v>
      </c>
      <c r="BJ63" s="20"/>
      <c r="BK63" s="63"/>
      <c r="BL63" s="20"/>
      <c r="BM63" s="20"/>
      <c r="BN63" s="61"/>
      <c r="BO63" s="20"/>
      <c r="BP63" s="20"/>
      <c r="BQ63" s="63"/>
      <c r="BR63" s="20"/>
      <c r="BS63" s="20"/>
      <c r="BT63" s="61"/>
      <c r="BU63" s="63"/>
      <c r="BV63" s="61"/>
      <c r="BW63" s="20"/>
      <c r="BX63" s="20"/>
      <c r="BY63" s="63"/>
      <c r="BZ63" s="68">
        <v>74.40158213122382</v>
      </c>
      <c r="CA63" s="76">
        <v>29.285714285714278</v>
      </c>
      <c r="CB63" s="20"/>
      <c r="CC63" s="20"/>
      <c r="CD63" s="20"/>
      <c r="CE63" s="76">
        <f t="shared" si="9"/>
        <v>74.40158213122382</v>
      </c>
      <c r="CF63" s="76">
        <f t="shared" si="10"/>
        <v>34</v>
      </c>
      <c r="CG63" s="76">
        <f t="shared" si="11"/>
        <v>33.175</v>
      </c>
      <c r="CH63" s="76">
        <f t="shared" si="12"/>
        <v>32.993902439024396</v>
      </c>
      <c r="CI63" s="76">
        <f t="shared" si="13"/>
        <v>29.285714285714278</v>
      </c>
      <c r="CJ63" s="76">
        <v>0</v>
      </c>
      <c r="CK63" s="76">
        <v>0</v>
      </c>
      <c r="CL63" s="76">
        <v>0</v>
      </c>
      <c r="CM63" s="76">
        <v>0</v>
      </c>
      <c r="CN63" s="76">
        <v>0</v>
      </c>
      <c r="CO63" s="105">
        <f t="shared" si="14"/>
        <v>203.85619885596248</v>
      </c>
    </row>
    <row r="64" spans="1:93" ht="15">
      <c r="A64" s="57">
        <v>8</v>
      </c>
      <c r="B64" s="23" t="s">
        <v>159</v>
      </c>
      <c r="C64" s="217">
        <v>1965</v>
      </c>
      <c r="D64" s="32">
        <v>45</v>
      </c>
      <c r="E64" s="1" t="s">
        <v>64</v>
      </c>
      <c r="F64" s="27" t="s">
        <v>87</v>
      </c>
      <c r="G64" s="25" t="s">
        <v>62</v>
      </c>
      <c r="L64" s="59"/>
      <c r="M64" s="27">
        <v>45.70967741935484</v>
      </c>
      <c r="P64" s="218"/>
      <c r="R64" s="217"/>
      <c r="W64" s="58">
        <v>38.39999999999999</v>
      </c>
      <c r="AA64" s="60"/>
      <c r="AB64" s="20"/>
      <c r="AC64" s="20"/>
      <c r="AD64" s="20"/>
      <c r="AE64" s="20"/>
      <c r="AF64" s="61"/>
      <c r="AG64" s="20"/>
      <c r="AH64" s="20"/>
      <c r="AI64" s="20"/>
      <c r="AJ64" s="20"/>
      <c r="AK64" s="63"/>
      <c r="AL64" s="61"/>
      <c r="AM64" s="63"/>
      <c r="AN64" s="20"/>
      <c r="AO64" s="20">
        <v>18.06896551724138</v>
      </c>
      <c r="AP64" s="20"/>
      <c r="AQ64" s="20"/>
      <c r="AR64" s="61"/>
      <c r="AS64" s="20"/>
      <c r="AT64" s="63"/>
      <c r="AU64" s="20"/>
      <c r="AV64" s="20"/>
      <c r="AW64" s="61"/>
      <c r="AX64" s="20"/>
      <c r="AY64" s="20"/>
      <c r="AZ64" s="20"/>
      <c r="BA64" s="63"/>
      <c r="BB64" s="61"/>
      <c r="BC64" s="20"/>
      <c r="BD64" s="63"/>
      <c r="BE64" s="20"/>
      <c r="BF64" s="20">
        <v>7.827586206896555</v>
      </c>
      <c r="BG64" s="20"/>
      <c r="BH64" s="20"/>
      <c r="BI64" s="61"/>
      <c r="BJ64" s="20"/>
      <c r="BK64" s="63"/>
      <c r="BL64" s="20">
        <v>31</v>
      </c>
      <c r="BM64" s="20"/>
      <c r="BN64" s="61"/>
      <c r="BO64" s="20"/>
      <c r="BP64" s="20"/>
      <c r="BQ64" s="63"/>
      <c r="BR64" s="20"/>
      <c r="BS64" s="20"/>
      <c r="BT64" s="61"/>
      <c r="BU64" s="63"/>
      <c r="BV64" s="61"/>
      <c r="BW64" s="20"/>
      <c r="BX64" s="20"/>
      <c r="BY64" s="63"/>
      <c r="BZ64" s="68"/>
      <c r="CA64" s="20"/>
      <c r="CB64" s="20"/>
      <c r="CC64" s="20"/>
      <c r="CD64" s="20"/>
      <c r="CE64" s="76">
        <f t="shared" si="9"/>
        <v>45.70967741935484</v>
      </c>
      <c r="CF64" s="76">
        <f t="shared" si="10"/>
        <v>38.39999999999999</v>
      </c>
      <c r="CG64" s="76">
        <f t="shared" si="11"/>
        <v>31</v>
      </c>
      <c r="CH64" s="76">
        <f t="shared" si="12"/>
        <v>18.06896551724138</v>
      </c>
      <c r="CI64" s="76">
        <f t="shared" si="13"/>
        <v>7.827586206896555</v>
      </c>
      <c r="CJ64" s="76">
        <v>0</v>
      </c>
      <c r="CK64" s="76">
        <v>0</v>
      </c>
      <c r="CL64" s="76">
        <v>0</v>
      </c>
      <c r="CM64" s="76">
        <v>0</v>
      </c>
      <c r="CN64" s="76">
        <v>0</v>
      </c>
      <c r="CO64" s="105">
        <f t="shared" si="14"/>
        <v>141.00622914349276</v>
      </c>
    </row>
    <row r="65" spans="1:93" ht="15.75" thickBot="1">
      <c r="A65" s="106">
        <v>9</v>
      </c>
      <c r="B65" s="107" t="s">
        <v>191</v>
      </c>
      <c r="C65" s="128">
        <v>1966</v>
      </c>
      <c r="D65" s="109">
        <v>45</v>
      </c>
      <c r="E65" s="127" t="s">
        <v>64</v>
      </c>
      <c r="F65" s="133" t="s">
        <v>87</v>
      </c>
      <c r="G65" s="128" t="s">
        <v>62</v>
      </c>
      <c r="H65" s="106"/>
      <c r="I65" s="112"/>
      <c r="J65" s="112"/>
      <c r="K65" s="111"/>
      <c r="L65" s="113"/>
      <c r="M65" s="112"/>
      <c r="N65" s="112"/>
      <c r="O65" s="112"/>
      <c r="P65" s="219"/>
      <c r="Q65" s="113"/>
      <c r="R65" s="220"/>
      <c r="S65" s="112"/>
      <c r="T65" s="112"/>
      <c r="U65" s="112"/>
      <c r="V65" s="112"/>
      <c r="W65" s="115">
        <v>16.39999999999999</v>
      </c>
      <c r="X65" s="114"/>
      <c r="Y65" s="114"/>
      <c r="Z65" s="114"/>
      <c r="AA65" s="116"/>
      <c r="AB65" s="111"/>
      <c r="AC65" s="111"/>
      <c r="AD65" s="111"/>
      <c r="AE65" s="111"/>
      <c r="AF65" s="117"/>
      <c r="AG65" s="111"/>
      <c r="AH65" s="111"/>
      <c r="AI65" s="111"/>
      <c r="AJ65" s="111"/>
      <c r="AK65" s="118"/>
      <c r="AL65" s="117">
        <v>18.906682027649765</v>
      </c>
      <c r="AM65" s="118"/>
      <c r="AN65" s="111"/>
      <c r="AO65" s="111"/>
      <c r="AP65" s="111"/>
      <c r="AQ65" s="111"/>
      <c r="AR65" s="117"/>
      <c r="AS65" s="111"/>
      <c r="AT65" s="118">
        <v>2.0999999999999943</v>
      </c>
      <c r="AU65" s="111"/>
      <c r="AV65" s="111"/>
      <c r="AW65" s="117"/>
      <c r="AX65" s="134">
        <v>38.714285714285715</v>
      </c>
      <c r="AY65" s="111"/>
      <c r="AZ65" s="111"/>
      <c r="BA65" s="118"/>
      <c r="BB65" s="117"/>
      <c r="BC65" s="111"/>
      <c r="BD65" s="118"/>
      <c r="BE65" s="111"/>
      <c r="BF65" s="111"/>
      <c r="BG65" s="111"/>
      <c r="BH65" s="111"/>
      <c r="BI65" s="117"/>
      <c r="BJ65" s="111"/>
      <c r="BK65" s="118"/>
      <c r="BL65" s="111"/>
      <c r="BM65" s="111"/>
      <c r="BN65" s="117"/>
      <c r="BO65" s="111"/>
      <c r="BP65" s="111"/>
      <c r="BQ65" s="118"/>
      <c r="BR65" s="111"/>
      <c r="BS65" s="111"/>
      <c r="BT65" s="117"/>
      <c r="BU65" s="118"/>
      <c r="BV65" s="117"/>
      <c r="BW65" s="111"/>
      <c r="BX65" s="111"/>
      <c r="BY65" s="118"/>
      <c r="BZ65" s="119">
        <v>20.041414611447195</v>
      </c>
      <c r="CA65" s="111"/>
      <c r="CB65" s="111"/>
      <c r="CC65" s="111"/>
      <c r="CD65" s="111"/>
      <c r="CE65" s="120">
        <f t="shared" si="9"/>
        <v>38.714285714285715</v>
      </c>
      <c r="CF65" s="120">
        <f t="shared" si="10"/>
        <v>20.041414611447195</v>
      </c>
      <c r="CG65" s="120">
        <f t="shared" si="11"/>
        <v>18.906682027649765</v>
      </c>
      <c r="CH65" s="120">
        <f t="shared" si="12"/>
        <v>16.39999999999999</v>
      </c>
      <c r="CI65" s="120">
        <f t="shared" si="13"/>
        <v>2.0999999999999943</v>
      </c>
      <c r="CJ65" s="76">
        <v>0</v>
      </c>
      <c r="CK65" s="120">
        <v>0</v>
      </c>
      <c r="CL65" s="120">
        <v>0</v>
      </c>
      <c r="CM65" s="120">
        <v>0</v>
      </c>
      <c r="CN65" s="120">
        <v>0</v>
      </c>
      <c r="CO65" s="121">
        <f t="shared" si="14"/>
        <v>96.16238235338265</v>
      </c>
    </row>
    <row r="66" spans="1:93" ht="15">
      <c r="A66" s="88">
        <v>1</v>
      </c>
      <c r="B66" s="89" t="s">
        <v>247</v>
      </c>
      <c r="C66" s="87">
        <v>1961</v>
      </c>
      <c r="D66" s="123">
        <v>50</v>
      </c>
      <c r="E66" s="90" t="s">
        <v>64</v>
      </c>
      <c r="F66" s="90" t="s">
        <v>248</v>
      </c>
      <c r="G66" s="91" t="s">
        <v>62</v>
      </c>
      <c r="H66" s="88"/>
      <c r="I66" s="93"/>
      <c r="J66" s="93"/>
      <c r="K66" s="90"/>
      <c r="L66" s="94"/>
      <c r="M66" s="93"/>
      <c r="N66" s="93"/>
      <c r="O66" s="93"/>
      <c r="P66" s="96"/>
      <c r="Q66" s="94"/>
      <c r="R66" s="87"/>
      <c r="S66" s="93"/>
      <c r="T66" s="93"/>
      <c r="U66" s="93"/>
      <c r="V66" s="93"/>
      <c r="W66" s="97">
        <v>93.4</v>
      </c>
      <c r="X66" s="95"/>
      <c r="Y66" s="95"/>
      <c r="Z66" s="95"/>
      <c r="AA66" s="98"/>
      <c r="AB66" s="95">
        <v>93.50819672131148</v>
      </c>
      <c r="AC66" s="90"/>
      <c r="AD66" s="90"/>
      <c r="AE66" s="90"/>
      <c r="AF66" s="99"/>
      <c r="AG66" s="90">
        <v>92.15243902439025</v>
      </c>
      <c r="AH66" s="90"/>
      <c r="AI66" s="90"/>
      <c r="AJ66" s="90"/>
      <c r="AK66" s="100"/>
      <c r="AL66" s="99"/>
      <c r="AM66" s="100"/>
      <c r="AN66" s="90"/>
      <c r="AO66" s="90"/>
      <c r="AP66" s="90"/>
      <c r="AQ66" s="90"/>
      <c r="AR66" s="99"/>
      <c r="AS66" s="90"/>
      <c r="AT66" s="100"/>
      <c r="AU66" s="90"/>
      <c r="AV66" s="90"/>
      <c r="AW66" s="99"/>
      <c r="AX66" s="101">
        <v>97.64285714285714</v>
      </c>
      <c r="AY66" s="90"/>
      <c r="AZ66" s="90"/>
      <c r="BA66" s="100"/>
      <c r="BB66" s="99"/>
      <c r="BC66" s="90">
        <v>94.64864864864865</v>
      </c>
      <c r="BD66" s="100"/>
      <c r="BE66" s="90">
        <v>99.44692737430168</v>
      </c>
      <c r="BF66" s="90"/>
      <c r="BG66" s="90"/>
      <c r="BH66" s="90"/>
      <c r="BI66" s="99"/>
      <c r="BJ66" s="90"/>
      <c r="BK66" s="100"/>
      <c r="BL66" s="90">
        <v>88</v>
      </c>
      <c r="BM66" s="90"/>
      <c r="BN66" s="99"/>
      <c r="BO66" s="90">
        <v>81.4375</v>
      </c>
      <c r="BP66" s="90"/>
      <c r="BQ66" s="100"/>
      <c r="BR66" s="90"/>
      <c r="BS66" s="90"/>
      <c r="BT66" s="99">
        <v>88.21428571428571</v>
      </c>
      <c r="BU66" s="100"/>
      <c r="BV66" s="99"/>
      <c r="BW66" s="90"/>
      <c r="BX66" s="90"/>
      <c r="BY66" s="100"/>
      <c r="BZ66" s="102">
        <v>98.60260586319218</v>
      </c>
      <c r="CA66" s="103">
        <v>91.51428571428572</v>
      </c>
      <c r="CB66" s="90"/>
      <c r="CC66" s="90"/>
      <c r="CD66" s="90"/>
      <c r="CE66" s="103">
        <f t="shared" si="9"/>
        <v>99.44692737430168</v>
      </c>
      <c r="CF66" s="103">
        <f t="shared" si="10"/>
        <v>98.60260586319218</v>
      </c>
      <c r="CG66" s="103">
        <f t="shared" si="11"/>
        <v>97.64285714285714</v>
      </c>
      <c r="CH66" s="103">
        <f t="shared" si="12"/>
        <v>94.64864864864865</v>
      </c>
      <c r="CI66" s="103">
        <f t="shared" si="13"/>
        <v>93.50819672131148</v>
      </c>
      <c r="CJ66" s="103">
        <f aca="true" t="shared" si="16" ref="CJ66:CJ71">LARGE(H66:CD66,6)</f>
        <v>93.4</v>
      </c>
      <c r="CK66" s="103">
        <f aca="true" t="shared" si="17" ref="CK66:CK71">LARGE(H66:CD66,7)</f>
        <v>92.15243902439025</v>
      </c>
      <c r="CL66" s="103">
        <f>LARGE(H66:CD66,8)</f>
        <v>91.51428571428572</v>
      </c>
      <c r="CM66" s="103">
        <f>LARGE(H66:CD66,9)</f>
        <v>88.21428571428571</v>
      </c>
      <c r="CN66" s="103">
        <f>LARGE(H66:CD66,10)</f>
        <v>88</v>
      </c>
      <c r="CO66" s="104">
        <f t="shared" si="14"/>
        <v>937.1302462032727</v>
      </c>
    </row>
    <row r="67" spans="1:93" ht="15">
      <c r="A67" s="57">
        <v>2</v>
      </c>
      <c r="B67" s="23" t="s">
        <v>233</v>
      </c>
      <c r="C67" s="217">
        <v>1963</v>
      </c>
      <c r="D67" s="32">
        <v>50</v>
      </c>
      <c r="E67" s="20" t="s">
        <v>64</v>
      </c>
      <c r="F67" s="20" t="s">
        <v>87</v>
      </c>
      <c r="G67" s="25" t="s">
        <v>62</v>
      </c>
      <c r="H67" s="57"/>
      <c r="I67" s="5">
        <v>86.9090909090909</v>
      </c>
      <c r="J67" s="21"/>
      <c r="K67" s="20"/>
      <c r="L67" s="59"/>
      <c r="M67" s="21"/>
      <c r="N67" s="21"/>
      <c r="O67" s="21"/>
      <c r="P67" s="62">
        <v>53.74590163934426</v>
      </c>
      <c r="Q67" s="59"/>
      <c r="R67" s="217"/>
      <c r="S67" s="21"/>
      <c r="T67" s="21"/>
      <c r="U67" s="21"/>
      <c r="V67" s="21"/>
      <c r="W67" s="58"/>
      <c r="X67" s="27">
        <v>70.48447204968943</v>
      </c>
      <c r="Y67" s="27"/>
      <c r="Z67" s="27"/>
      <c r="AA67" s="60"/>
      <c r="AB67" s="20"/>
      <c r="AC67" s="20"/>
      <c r="AD67" s="20"/>
      <c r="AE67" s="20"/>
      <c r="AF67" s="61"/>
      <c r="AG67" s="20">
        <v>63.176829268292686</v>
      </c>
      <c r="AH67" s="20"/>
      <c r="AI67" s="20"/>
      <c r="AJ67" s="20"/>
      <c r="AK67" s="63"/>
      <c r="AL67" s="61"/>
      <c r="AM67" s="63"/>
      <c r="AN67" s="20"/>
      <c r="AO67" s="20"/>
      <c r="AP67" s="20"/>
      <c r="AQ67" s="20"/>
      <c r="AR67" s="61"/>
      <c r="AS67" s="20"/>
      <c r="AT67" s="63">
        <v>65.9</v>
      </c>
      <c r="AU67" s="20"/>
      <c r="AV67" s="20"/>
      <c r="AW67" s="61"/>
      <c r="AX67" s="20"/>
      <c r="AY67" s="20">
        <v>85.85714285714286</v>
      </c>
      <c r="AZ67" s="20"/>
      <c r="BA67" s="63"/>
      <c r="BB67" s="61"/>
      <c r="BC67" s="20"/>
      <c r="BD67" s="63">
        <v>72.61702127659575</v>
      </c>
      <c r="BE67" s="20"/>
      <c r="BF67" s="20">
        <v>81.65086206896552</v>
      </c>
      <c r="BG67" s="20"/>
      <c r="BH67" s="20"/>
      <c r="BI67" s="61">
        <v>72.775</v>
      </c>
      <c r="BJ67" s="20"/>
      <c r="BK67" s="63"/>
      <c r="BL67" s="20">
        <v>71</v>
      </c>
      <c r="BM67" s="20"/>
      <c r="BN67" s="61">
        <v>56.44</v>
      </c>
      <c r="BO67" s="20"/>
      <c r="BP67" s="20"/>
      <c r="BQ67" s="63"/>
      <c r="BR67" s="20"/>
      <c r="BS67" s="20"/>
      <c r="BT67" s="61">
        <v>69.35714285714286</v>
      </c>
      <c r="BU67" s="63"/>
      <c r="BV67" s="61">
        <v>58.483870967741936</v>
      </c>
      <c r="BW67" s="20"/>
      <c r="BX67" s="20"/>
      <c r="BY67" s="63"/>
      <c r="BZ67" s="68">
        <v>92.92089343880875</v>
      </c>
      <c r="CA67" s="76">
        <v>66.05714285714285</v>
      </c>
      <c r="CB67" s="20"/>
      <c r="CC67" s="20"/>
      <c r="CD67" s="20"/>
      <c r="CE67" s="76">
        <f t="shared" si="9"/>
        <v>92.92089343880875</v>
      </c>
      <c r="CF67" s="76">
        <f t="shared" si="10"/>
        <v>86.9090909090909</v>
      </c>
      <c r="CG67" s="76">
        <f t="shared" si="11"/>
        <v>85.85714285714286</v>
      </c>
      <c r="CH67" s="76">
        <f t="shared" si="12"/>
        <v>81.65086206896552</v>
      </c>
      <c r="CI67" s="76">
        <f t="shared" si="13"/>
        <v>72.775</v>
      </c>
      <c r="CJ67" s="76">
        <f t="shared" si="16"/>
        <v>72.61702127659575</v>
      </c>
      <c r="CK67" s="76">
        <f t="shared" si="17"/>
        <v>71</v>
      </c>
      <c r="CL67" s="76">
        <f>LARGE(H67:CD67,8)</f>
        <v>70.48447204968943</v>
      </c>
      <c r="CM67" s="76">
        <f>LARGE(H67:CD67,9)</f>
        <v>69.35714285714286</v>
      </c>
      <c r="CN67" s="76">
        <f>LARGE(H67:CD67,10)</f>
        <v>66.05714285714285</v>
      </c>
      <c r="CO67" s="105">
        <f t="shared" si="14"/>
        <v>769.628768314579</v>
      </c>
    </row>
    <row r="68" spans="1:93" ht="15">
      <c r="A68" s="57">
        <v>3</v>
      </c>
      <c r="B68" s="30" t="s">
        <v>265</v>
      </c>
      <c r="C68" s="25">
        <v>1959</v>
      </c>
      <c r="D68" s="32">
        <v>50</v>
      </c>
      <c r="E68" s="20" t="s">
        <v>64</v>
      </c>
      <c r="F68" s="33" t="s">
        <v>194</v>
      </c>
      <c r="G68" s="31" t="s">
        <v>62</v>
      </c>
      <c r="H68" s="58">
        <v>69.82502351834431</v>
      </c>
      <c r="I68" s="21"/>
      <c r="J68" s="21"/>
      <c r="K68" s="20"/>
      <c r="L68" s="59"/>
      <c r="M68" s="27">
        <v>80.83870967741936</v>
      </c>
      <c r="N68" s="21"/>
      <c r="O68" s="21"/>
      <c r="P68" s="218"/>
      <c r="Q68" s="60">
        <v>82.78260869565217</v>
      </c>
      <c r="R68" s="217"/>
      <c r="S68" s="27">
        <v>67.74157303370787</v>
      </c>
      <c r="T68" s="21"/>
      <c r="U68" s="21"/>
      <c r="V68" s="21"/>
      <c r="W68" s="58">
        <v>67</v>
      </c>
      <c r="X68" s="27"/>
      <c r="Y68" s="27"/>
      <c r="Z68" s="27"/>
      <c r="AA68" s="60"/>
      <c r="AB68" s="20"/>
      <c r="AC68" s="20"/>
      <c r="AD68" s="20"/>
      <c r="AE68" s="20"/>
      <c r="AF68" s="61"/>
      <c r="AG68" s="20"/>
      <c r="AH68" s="20"/>
      <c r="AI68" s="20"/>
      <c r="AJ68" s="20"/>
      <c r="AK68" s="63"/>
      <c r="AL68" s="61">
        <v>83.23387096774194</v>
      </c>
      <c r="AM68" s="63"/>
      <c r="AN68" s="20"/>
      <c r="AO68" s="20">
        <v>65.86206896551724</v>
      </c>
      <c r="AP68" s="20"/>
      <c r="AQ68" s="20"/>
      <c r="AR68" s="61"/>
      <c r="AS68" s="20"/>
      <c r="AT68" s="63"/>
      <c r="AU68" s="20"/>
      <c r="AV68" s="20"/>
      <c r="AW68" s="61"/>
      <c r="AX68" s="20"/>
      <c r="AY68" s="20">
        <v>68.88571428571429</v>
      </c>
      <c r="AZ68" s="20"/>
      <c r="BA68" s="63"/>
      <c r="BB68" s="61"/>
      <c r="BC68" s="20">
        <v>54.51351351351351</v>
      </c>
      <c r="BD68" s="63"/>
      <c r="BE68" s="20"/>
      <c r="BF68" s="20">
        <v>69.27586206896552</v>
      </c>
      <c r="BG68" s="20"/>
      <c r="BH68" s="20"/>
      <c r="BI68" s="61">
        <v>56.6875</v>
      </c>
      <c r="BJ68" s="20"/>
      <c r="BK68" s="63"/>
      <c r="BL68" s="20"/>
      <c r="BM68" s="20"/>
      <c r="BN68" s="61">
        <v>52.480000000000004</v>
      </c>
      <c r="BO68" s="20"/>
      <c r="BP68" s="20"/>
      <c r="BQ68" s="63"/>
      <c r="BR68" s="20"/>
      <c r="BS68" s="20"/>
      <c r="BT68" s="61">
        <v>55.214285714285715</v>
      </c>
      <c r="BU68" s="63"/>
      <c r="BV68" s="61">
        <v>45.70967741935484</v>
      </c>
      <c r="BW68" s="20"/>
      <c r="BX68" s="20"/>
      <c r="BY68" s="63"/>
      <c r="BZ68" s="68">
        <v>87.65379246161005</v>
      </c>
      <c r="CA68" s="76">
        <v>56.15714285714285</v>
      </c>
      <c r="CB68" s="20"/>
      <c r="CC68" s="20"/>
      <c r="CD68" s="20"/>
      <c r="CE68" s="76">
        <f t="shared" si="9"/>
        <v>87.65379246161005</v>
      </c>
      <c r="CF68" s="76">
        <f t="shared" si="10"/>
        <v>83.23387096774194</v>
      </c>
      <c r="CG68" s="76">
        <f t="shared" si="11"/>
        <v>82.78260869565217</v>
      </c>
      <c r="CH68" s="76">
        <f t="shared" si="12"/>
        <v>80.83870967741936</v>
      </c>
      <c r="CI68" s="76">
        <f t="shared" si="13"/>
        <v>69.82502351834431</v>
      </c>
      <c r="CJ68" s="76">
        <f t="shared" si="16"/>
        <v>69.27586206896552</v>
      </c>
      <c r="CK68" s="76">
        <f t="shared" si="17"/>
        <v>68.88571428571429</v>
      </c>
      <c r="CL68" s="76">
        <f>LARGE(H68:CD68,8)</f>
        <v>67.74157303370787</v>
      </c>
      <c r="CM68" s="76">
        <f>LARGE(H68:CD68,9)</f>
        <v>67</v>
      </c>
      <c r="CN68" s="76">
        <f>LARGE(H68:CD68,10)</f>
        <v>65.86206896551724</v>
      </c>
      <c r="CO68" s="105">
        <f t="shared" si="14"/>
        <v>743.0992236746727</v>
      </c>
    </row>
    <row r="69" spans="1:93" ht="15">
      <c r="A69" s="57">
        <v>4</v>
      </c>
      <c r="B69" s="23" t="s">
        <v>236</v>
      </c>
      <c r="C69" s="217">
        <v>1960</v>
      </c>
      <c r="D69" s="32">
        <v>50</v>
      </c>
      <c r="E69" s="20" t="s">
        <v>64</v>
      </c>
      <c r="F69" s="20" t="s">
        <v>87</v>
      </c>
      <c r="G69" s="25" t="s">
        <v>62</v>
      </c>
      <c r="H69" s="57"/>
      <c r="I69" s="5">
        <v>69.31818181818181</v>
      </c>
      <c r="J69" s="21"/>
      <c r="K69" s="20"/>
      <c r="L69" s="59"/>
      <c r="M69" s="21"/>
      <c r="N69" s="27">
        <v>40.86577181208053</v>
      </c>
      <c r="O69" s="21"/>
      <c r="P69" s="218"/>
      <c r="Q69" s="59"/>
      <c r="R69" s="27">
        <v>48.309734513274336</v>
      </c>
      <c r="S69" s="21"/>
      <c r="T69" s="21"/>
      <c r="U69" s="21"/>
      <c r="V69" s="21"/>
      <c r="W69" s="58"/>
      <c r="X69" s="27">
        <v>56.95652173913043</v>
      </c>
      <c r="Y69" s="27"/>
      <c r="Z69" s="27"/>
      <c r="AA69" s="60"/>
      <c r="AB69" s="27">
        <v>44.819672131147534</v>
      </c>
      <c r="AC69" s="20"/>
      <c r="AD69" s="20"/>
      <c r="AE69" s="20"/>
      <c r="AF69" s="61"/>
      <c r="AG69" s="20">
        <v>54.72560975609756</v>
      </c>
      <c r="AH69" s="20"/>
      <c r="AI69" s="20"/>
      <c r="AJ69" s="20"/>
      <c r="AK69" s="63"/>
      <c r="AL69" s="61"/>
      <c r="AM69" s="63"/>
      <c r="AN69" s="20">
        <v>42.68421052631579</v>
      </c>
      <c r="AO69" s="20"/>
      <c r="AP69" s="20"/>
      <c r="AQ69" s="20"/>
      <c r="AR69" s="61"/>
      <c r="AS69" s="20"/>
      <c r="AT69" s="63">
        <v>53.8</v>
      </c>
      <c r="AU69" s="20"/>
      <c r="AV69" s="20"/>
      <c r="AW69" s="61"/>
      <c r="AX69" s="64">
        <v>36.357142857142854</v>
      </c>
      <c r="AY69" s="20"/>
      <c r="AZ69" s="20"/>
      <c r="BA69" s="63"/>
      <c r="BB69" s="61"/>
      <c r="BC69" s="20">
        <v>38.45945945945945</v>
      </c>
      <c r="BD69" s="63"/>
      <c r="BE69" s="20"/>
      <c r="BF69" s="20">
        <v>64.15517241379311</v>
      </c>
      <c r="BG69" s="20"/>
      <c r="BH69" s="20"/>
      <c r="BI69" s="61">
        <v>30.700000000000003</v>
      </c>
      <c r="BJ69" s="20"/>
      <c r="BK69" s="63"/>
      <c r="BL69" s="20">
        <v>55</v>
      </c>
      <c r="BM69" s="20"/>
      <c r="BN69" s="61">
        <v>16.840000000000003</v>
      </c>
      <c r="BO69" s="20"/>
      <c r="BP69" s="20"/>
      <c r="BQ69" s="63"/>
      <c r="BR69" s="20"/>
      <c r="BS69" s="20"/>
      <c r="BT69" s="61">
        <v>45.785714285714285</v>
      </c>
      <c r="BU69" s="63"/>
      <c r="BV69" s="61">
        <v>39.322580645161295</v>
      </c>
      <c r="BW69" s="20"/>
      <c r="BX69" s="20"/>
      <c r="BY69" s="63"/>
      <c r="BZ69" s="68">
        <v>80.82038157282457</v>
      </c>
      <c r="CA69" s="20"/>
      <c r="CB69" s="76">
        <v>55</v>
      </c>
      <c r="CC69" s="20"/>
      <c r="CD69" s="20"/>
      <c r="CE69" s="76">
        <f t="shared" si="9"/>
        <v>80.82038157282457</v>
      </c>
      <c r="CF69" s="76">
        <f t="shared" si="10"/>
        <v>69.31818181818181</v>
      </c>
      <c r="CG69" s="76">
        <f t="shared" si="11"/>
        <v>64.15517241379311</v>
      </c>
      <c r="CH69" s="76">
        <f t="shared" si="12"/>
        <v>56.95652173913043</v>
      </c>
      <c r="CI69" s="76">
        <f t="shared" si="13"/>
        <v>55</v>
      </c>
      <c r="CJ69" s="76">
        <f t="shared" si="16"/>
        <v>55</v>
      </c>
      <c r="CK69" s="76">
        <f t="shared" si="17"/>
        <v>54.72560975609756</v>
      </c>
      <c r="CL69" s="76">
        <f>LARGE(H69:CD69,8)</f>
        <v>53.8</v>
      </c>
      <c r="CM69" s="76">
        <f>LARGE(H69:CD69,9)</f>
        <v>48.309734513274336</v>
      </c>
      <c r="CN69" s="76">
        <f>LARGE(H69:CD69,10)</f>
        <v>45.785714285714285</v>
      </c>
      <c r="CO69" s="105">
        <f t="shared" si="14"/>
        <v>583.8713160990162</v>
      </c>
    </row>
    <row r="70" spans="1:93" ht="15">
      <c r="A70" s="57">
        <v>5</v>
      </c>
      <c r="B70" s="23" t="s">
        <v>138</v>
      </c>
      <c r="C70" s="35">
        <v>22647</v>
      </c>
      <c r="D70" s="32">
        <v>50</v>
      </c>
      <c r="E70" s="26" t="s">
        <v>64</v>
      </c>
      <c r="F70" s="19" t="s">
        <v>139</v>
      </c>
      <c r="G70" s="32" t="s">
        <v>245</v>
      </c>
      <c r="H70" s="58">
        <v>66.5653809971778</v>
      </c>
      <c r="I70" s="21"/>
      <c r="J70" s="21"/>
      <c r="K70" s="20"/>
      <c r="L70" s="59"/>
      <c r="M70" s="21"/>
      <c r="N70" s="21"/>
      <c r="O70" s="21"/>
      <c r="P70" s="218"/>
      <c r="Q70" s="59"/>
      <c r="R70" s="217"/>
      <c r="S70" s="21"/>
      <c r="T70" s="21"/>
      <c r="U70" s="21"/>
      <c r="V70" s="21"/>
      <c r="W70" s="58"/>
      <c r="X70" s="27">
        <v>72.32919254658384</v>
      </c>
      <c r="Y70" s="27"/>
      <c r="Z70" s="27"/>
      <c r="AA70" s="60"/>
      <c r="AB70" s="27">
        <v>74.57377049180327</v>
      </c>
      <c r="AC70" s="20"/>
      <c r="AD70" s="20"/>
      <c r="AE70" s="20"/>
      <c r="AF70" s="61"/>
      <c r="AG70" s="20"/>
      <c r="AH70" s="20"/>
      <c r="AI70" s="20"/>
      <c r="AJ70" s="20"/>
      <c r="AK70" s="63"/>
      <c r="AL70" s="61"/>
      <c r="AM70" s="63">
        <v>77.28571428571429</v>
      </c>
      <c r="AN70" s="20">
        <v>68.73684210526315</v>
      </c>
      <c r="AO70" s="20"/>
      <c r="AP70" s="20"/>
      <c r="AQ70" s="20"/>
      <c r="AR70" s="61"/>
      <c r="AS70" s="20"/>
      <c r="AT70" s="63"/>
      <c r="AU70" s="20"/>
      <c r="AV70" s="20"/>
      <c r="AW70" s="61"/>
      <c r="AX70" s="20"/>
      <c r="AY70" s="20"/>
      <c r="AZ70" s="20"/>
      <c r="BA70" s="63"/>
      <c r="BB70" s="61"/>
      <c r="BC70" s="20"/>
      <c r="BD70" s="63">
        <v>73.67021276595744</v>
      </c>
      <c r="BE70" s="20"/>
      <c r="BF70" s="20">
        <v>80.79741379310344</v>
      </c>
      <c r="BG70" s="20"/>
      <c r="BH70" s="20"/>
      <c r="BI70" s="61"/>
      <c r="BJ70" s="20"/>
      <c r="BK70" s="63"/>
      <c r="BL70" s="20"/>
      <c r="BM70" s="20"/>
      <c r="BN70" s="61"/>
      <c r="BO70" s="20"/>
      <c r="BP70" s="20"/>
      <c r="BQ70" s="63"/>
      <c r="BR70" s="20"/>
      <c r="BS70" s="20"/>
      <c r="BT70" s="61"/>
      <c r="BU70" s="63"/>
      <c r="BV70" s="61"/>
      <c r="BW70" s="20"/>
      <c r="BX70" s="20"/>
      <c r="BY70" s="63"/>
      <c r="BZ70" s="68"/>
      <c r="CA70" s="20"/>
      <c r="CB70" s="20"/>
      <c r="CC70" s="20"/>
      <c r="CD70" s="20"/>
      <c r="CE70" s="76">
        <f t="shared" si="9"/>
        <v>80.79741379310344</v>
      </c>
      <c r="CF70" s="76">
        <f t="shared" si="10"/>
        <v>77.28571428571429</v>
      </c>
      <c r="CG70" s="76">
        <f t="shared" si="11"/>
        <v>74.57377049180327</v>
      </c>
      <c r="CH70" s="76">
        <f t="shared" si="12"/>
        <v>73.67021276595744</v>
      </c>
      <c r="CI70" s="76">
        <f t="shared" si="13"/>
        <v>72.32919254658384</v>
      </c>
      <c r="CJ70" s="76">
        <f t="shared" si="16"/>
        <v>68.73684210526315</v>
      </c>
      <c r="CK70" s="76">
        <f t="shared" si="17"/>
        <v>66.5653809971778</v>
      </c>
      <c r="CL70" s="76">
        <v>0</v>
      </c>
      <c r="CM70" s="76">
        <v>0</v>
      </c>
      <c r="CN70" s="76">
        <v>0</v>
      </c>
      <c r="CO70" s="105">
        <f t="shared" si="14"/>
        <v>513.9585269856033</v>
      </c>
    </row>
    <row r="71" spans="1:93" ht="15">
      <c r="A71" s="57">
        <v>6</v>
      </c>
      <c r="B71" s="36" t="s">
        <v>113</v>
      </c>
      <c r="C71" s="35">
        <v>22282</v>
      </c>
      <c r="D71" s="32">
        <v>50</v>
      </c>
      <c r="E71" s="20" t="s">
        <v>64</v>
      </c>
      <c r="F71" s="20" t="s">
        <v>243</v>
      </c>
      <c r="G71" s="32" t="s">
        <v>245</v>
      </c>
      <c r="H71" s="58">
        <v>23.538099717779872</v>
      </c>
      <c r="I71" s="21"/>
      <c r="J71" s="21"/>
      <c r="K71" s="20"/>
      <c r="L71" s="59"/>
      <c r="M71" s="21"/>
      <c r="N71" s="21"/>
      <c r="O71" s="76">
        <v>31.461538461538467</v>
      </c>
      <c r="P71" s="218"/>
      <c r="Q71" s="59"/>
      <c r="R71" s="27">
        <v>38.67256637168141</v>
      </c>
      <c r="S71" s="21"/>
      <c r="T71" s="21"/>
      <c r="U71" s="21"/>
      <c r="V71" s="21"/>
      <c r="W71" s="58"/>
      <c r="X71" s="27">
        <v>40.968944099378874</v>
      </c>
      <c r="Y71" s="27"/>
      <c r="Z71" s="27"/>
      <c r="AA71" s="60"/>
      <c r="AB71" s="20"/>
      <c r="AC71" s="20"/>
      <c r="AD71" s="20"/>
      <c r="AE71" s="20"/>
      <c r="AF71" s="61"/>
      <c r="AG71" s="20">
        <v>38.426829268292686</v>
      </c>
      <c r="AH71" s="20"/>
      <c r="AI71" s="20"/>
      <c r="AJ71" s="20"/>
      <c r="AK71" s="63"/>
      <c r="AL71" s="61"/>
      <c r="AM71" s="63">
        <v>37.85714285714286</v>
      </c>
      <c r="AN71" s="20"/>
      <c r="AO71" s="20"/>
      <c r="AP71" s="20"/>
      <c r="AQ71" s="20"/>
      <c r="AR71" s="61"/>
      <c r="AS71" s="20"/>
      <c r="AT71" s="63">
        <v>39.49999999999999</v>
      </c>
      <c r="AU71" s="20"/>
      <c r="AV71" s="20"/>
      <c r="AW71" s="61"/>
      <c r="AX71" s="20"/>
      <c r="AY71" s="20">
        <v>50.5</v>
      </c>
      <c r="AZ71" s="20"/>
      <c r="BA71" s="63"/>
      <c r="BB71" s="61"/>
      <c r="BC71" s="20">
        <v>43.81081081081081</v>
      </c>
      <c r="BD71" s="63"/>
      <c r="BE71" s="20"/>
      <c r="BF71" s="20"/>
      <c r="BG71" s="20"/>
      <c r="BH71" s="20"/>
      <c r="BI71" s="61">
        <v>43.074999999999996</v>
      </c>
      <c r="BJ71" s="20"/>
      <c r="BK71" s="63"/>
      <c r="BL71" s="20">
        <v>49</v>
      </c>
      <c r="BM71" s="20"/>
      <c r="BN71" s="61">
        <v>12.879999999999995</v>
      </c>
      <c r="BO71" s="20"/>
      <c r="BP71" s="20"/>
      <c r="BQ71" s="63"/>
      <c r="BR71" s="20"/>
      <c r="BS71" s="20"/>
      <c r="BT71" s="77">
        <v>43.42857142857143</v>
      </c>
      <c r="BU71" s="63"/>
      <c r="BV71" s="61"/>
      <c r="BW71" s="20">
        <v>25.75</v>
      </c>
      <c r="BX71" s="20"/>
      <c r="BY71" s="63"/>
      <c r="BZ71" s="68">
        <v>69.01163331782224</v>
      </c>
      <c r="CA71" s="20"/>
      <c r="CB71" s="76">
        <v>52</v>
      </c>
      <c r="CC71" s="20"/>
      <c r="CD71" s="20"/>
      <c r="CE71" s="76">
        <f t="shared" si="9"/>
        <v>69.01163331782224</v>
      </c>
      <c r="CF71" s="76">
        <f t="shared" si="10"/>
        <v>52</v>
      </c>
      <c r="CG71" s="76">
        <f t="shared" si="11"/>
        <v>50.5</v>
      </c>
      <c r="CH71" s="76">
        <f t="shared" si="12"/>
        <v>49</v>
      </c>
      <c r="CI71" s="76">
        <f t="shared" si="13"/>
        <v>43.81081081081081</v>
      </c>
      <c r="CJ71" s="76">
        <f t="shared" si="16"/>
        <v>43.42857142857143</v>
      </c>
      <c r="CK71" s="76">
        <f t="shared" si="17"/>
        <v>43.074999999999996</v>
      </c>
      <c r="CL71" s="76">
        <f>LARGE(H71:CD71,8)</f>
        <v>40.968944099378874</v>
      </c>
      <c r="CM71" s="76">
        <f>LARGE(H71:CD71,9)</f>
        <v>39.49999999999999</v>
      </c>
      <c r="CN71" s="76">
        <f>LARGE(H71:CD71,10)</f>
        <v>38.67256637168141</v>
      </c>
      <c r="CO71" s="105">
        <f t="shared" si="14"/>
        <v>469.96752602826473</v>
      </c>
    </row>
    <row r="72" spans="1:93" ht="15">
      <c r="A72" s="57">
        <v>7</v>
      </c>
      <c r="B72" s="23" t="s">
        <v>250</v>
      </c>
      <c r="C72" s="217">
        <v>1963</v>
      </c>
      <c r="D72" s="32">
        <v>50</v>
      </c>
      <c r="E72" s="20" t="s">
        <v>64</v>
      </c>
      <c r="F72" s="20" t="s">
        <v>87</v>
      </c>
      <c r="G72" s="25" t="s">
        <v>62</v>
      </c>
      <c r="H72" s="57"/>
      <c r="I72" s="21"/>
      <c r="J72" s="21"/>
      <c r="K72" s="20"/>
      <c r="L72" s="59"/>
      <c r="M72" s="21"/>
      <c r="N72" s="21"/>
      <c r="O72" s="21"/>
      <c r="P72" s="218"/>
      <c r="Q72" s="59"/>
      <c r="R72" s="217"/>
      <c r="S72" s="21"/>
      <c r="T72" s="21"/>
      <c r="U72" s="21"/>
      <c r="V72" s="21"/>
      <c r="W72" s="58"/>
      <c r="X72" s="27"/>
      <c r="Y72" s="27"/>
      <c r="Z72" s="27"/>
      <c r="AA72" s="60"/>
      <c r="AB72" s="20"/>
      <c r="AC72" s="20"/>
      <c r="AD72" s="20"/>
      <c r="AE72" s="20"/>
      <c r="AF72" s="61"/>
      <c r="AG72" s="20"/>
      <c r="AH72" s="20"/>
      <c r="AI72" s="20"/>
      <c r="AJ72" s="20"/>
      <c r="AK72" s="63"/>
      <c r="AL72" s="61"/>
      <c r="AM72" s="63"/>
      <c r="AN72" s="20"/>
      <c r="AO72" s="20"/>
      <c r="AP72" s="20"/>
      <c r="AQ72" s="20"/>
      <c r="AR72" s="61"/>
      <c r="AS72" s="20"/>
      <c r="AT72" s="63"/>
      <c r="AU72" s="20"/>
      <c r="AV72" s="20"/>
      <c r="AW72" s="61"/>
      <c r="AX72" s="20"/>
      <c r="AY72" s="20"/>
      <c r="AZ72" s="20"/>
      <c r="BA72" s="63"/>
      <c r="BB72" s="61"/>
      <c r="BC72" s="20"/>
      <c r="BD72" s="63"/>
      <c r="BE72" s="20"/>
      <c r="BF72" s="20"/>
      <c r="BG72" s="20"/>
      <c r="BH72" s="20"/>
      <c r="BI72" s="61">
        <v>83.9125</v>
      </c>
      <c r="BJ72" s="20"/>
      <c r="BK72" s="63"/>
      <c r="BL72" s="20">
        <v>75</v>
      </c>
      <c r="BM72" s="20"/>
      <c r="BN72" s="61"/>
      <c r="BO72" s="20"/>
      <c r="BP72" s="20"/>
      <c r="BQ72" s="63"/>
      <c r="BR72" s="20"/>
      <c r="BS72" s="20"/>
      <c r="BT72" s="61">
        <v>78.78571428571428</v>
      </c>
      <c r="BU72" s="63"/>
      <c r="BV72" s="61">
        <v>71.25806451612902</v>
      </c>
      <c r="BW72" s="20"/>
      <c r="BX72" s="20"/>
      <c r="BY72" s="63"/>
      <c r="BZ72" s="68"/>
      <c r="CA72" s="76">
        <v>81.61428571428571</v>
      </c>
      <c r="CB72" s="20"/>
      <c r="CC72" s="20"/>
      <c r="CD72" s="20"/>
      <c r="CE72" s="76">
        <f t="shared" si="9"/>
        <v>83.9125</v>
      </c>
      <c r="CF72" s="76">
        <f t="shared" si="10"/>
        <v>81.61428571428571</v>
      </c>
      <c r="CG72" s="76">
        <f t="shared" si="11"/>
        <v>78.78571428571428</v>
      </c>
      <c r="CH72" s="76">
        <f t="shared" si="12"/>
        <v>75</v>
      </c>
      <c r="CI72" s="76">
        <f t="shared" si="13"/>
        <v>71.25806451612902</v>
      </c>
      <c r="CJ72" s="76">
        <v>0</v>
      </c>
      <c r="CK72" s="76">
        <v>0</v>
      </c>
      <c r="CL72" s="76">
        <v>0</v>
      </c>
      <c r="CM72" s="76">
        <v>0</v>
      </c>
      <c r="CN72" s="76">
        <v>0</v>
      </c>
      <c r="CO72" s="105">
        <f t="shared" si="14"/>
        <v>390.570564516129</v>
      </c>
    </row>
    <row r="73" spans="1:93" ht="15">
      <c r="A73" s="57">
        <v>8</v>
      </c>
      <c r="B73" s="23" t="s">
        <v>167</v>
      </c>
      <c r="C73" s="8">
        <v>1962</v>
      </c>
      <c r="D73" s="32">
        <v>50</v>
      </c>
      <c r="E73" s="20" t="s">
        <v>61</v>
      </c>
      <c r="F73" s="20" t="s">
        <v>157</v>
      </c>
      <c r="G73" s="25" t="s">
        <v>62</v>
      </c>
      <c r="N73" s="27">
        <v>32.89261744966443</v>
      </c>
      <c r="P73" s="218"/>
      <c r="R73" s="217"/>
      <c r="W73" s="58"/>
      <c r="X73" s="27"/>
      <c r="Y73" s="27"/>
      <c r="Z73" s="27"/>
      <c r="AA73" s="60"/>
      <c r="AB73" s="27">
        <v>44.27868852459016</v>
      </c>
      <c r="AC73" s="20"/>
      <c r="AD73" s="20"/>
      <c r="AE73" s="20"/>
      <c r="AF73" s="61"/>
      <c r="AG73" s="20"/>
      <c r="AH73" s="20"/>
      <c r="AI73" s="20"/>
      <c r="AJ73" s="20"/>
      <c r="AK73" s="63"/>
      <c r="AL73" s="61"/>
      <c r="AM73" s="63"/>
      <c r="AN73" s="20"/>
      <c r="AO73" s="20"/>
      <c r="AP73" s="20"/>
      <c r="AQ73" s="20"/>
      <c r="AR73" s="61"/>
      <c r="AS73" s="20"/>
      <c r="AT73" s="63"/>
      <c r="AU73" s="20"/>
      <c r="AV73" s="20"/>
      <c r="AW73" s="61"/>
      <c r="AX73" s="20"/>
      <c r="AY73" s="20"/>
      <c r="AZ73" s="20"/>
      <c r="BA73" s="63"/>
      <c r="BB73" s="61"/>
      <c r="BC73" s="20"/>
      <c r="BD73" s="63">
        <v>44.18085106382979</v>
      </c>
      <c r="BE73" s="20"/>
      <c r="BF73" s="20"/>
      <c r="BG73" s="20"/>
      <c r="BH73" s="20"/>
      <c r="BI73" s="61"/>
      <c r="BJ73" s="20"/>
      <c r="BK73" s="63"/>
      <c r="BL73" s="20"/>
      <c r="BM73" s="20"/>
      <c r="BN73" s="61"/>
      <c r="BO73" s="20"/>
      <c r="BP73" s="20"/>
      <c r="BQ73" s="63"/>
      <c r="BR73" s="20"/>
      <c r="BS73" s="20"/>
      <c r="BT73" s="61"/>
      <c r="BU73" s="63"/>
      <c r="BV73" s="61"/>
      <c r="BW73" s="20"/>
      <c r="BX73" s="20"/>
      <c r="BY73" s="63"/>
      <c r="BZ73" s="68">
        <v>66.12470916705445</v>
      </c>
      <c r="CA73" s="76">
        <v>37.771428571428565</v>
      </c>
      <c r="CB73" s="20"/>
      <c r="CC73" s="20"/>
      <c r="CD73" s="20"/>
      <c r="CE73" s="76">
        <f t="shared" si="9"/>
        <v>66.12470916705445</v>
      </c>
      <c r="CF73" s="76">
        <f t="shared" si="10"/>
        <v>44.27868852459016</v>
      </c>
      <c r="CG73" s="76">
        <f t="shared" si="11"/>
        <v>44.18085106382979</v>
      </c>
      <c r="CH73" s="76">
        <f t="shared" si="12"/>
        <v>37.771428571428565</v>
      </c>
      <c r="CI73" s="76">
        <f t="shared" si="13"/>
        <v>32.89261744966443</v>
      </c>
      <c r="CJ73" s="76">
        <v>0</v>
      </c>
      <c r="CK73" s="76">
        <v>0</v>
      </c>
      <c r="CL73" s="76">
        <v>0</v>
      </c>
      <c r="CM73" s="76">
        <v>0</v>
      </c>
      <c r="CN73" s="76">
        <v>0</v>
      </c>
      <c r="CO73" s="105">
        <f t="shared" si="14"/>
        <v>225.24829477656738</v>
      </c>
    </row>
    <row r="74" spans="1:93" ht="15">
      <c r="A74" s="57">
        <v>9</v>
      </c>
      <c r="B74" s="23" t="s">
        <v>219</v>
      </c>
      <c r="C74" s="217">
        <v>1963</v>
      </c>
      <c r="D74" s="32">
        <v>50</v>
      </c>
      <c r="E74" s="20" t="s">
        <v>64</v>
      </c>
      <c r="F74" s="20" t="s">
        <v>87</v>
      </c>
      <c r="G74" s="25" t="s">
        <v>62</v>
      </c>
      <c r="H74" s="57"/>
      <c r="I74" s="21"/>
      <c r="J74" s="21"/>
      <c r="K74" s="20"/>
      <c r="L74" s="59"/>
      <c r="M74" s="21"/>
      <c r="N74" s="21"/>
      <c r="O74" s="21"/>
      <c r="P74" s="218"/>
      <c r="Q74" s="59"/>
      <c r="R74" s="217"/>
      <c r="S74" s="21"/>
      <c r="T74" s="21"/>
      <c r="U74" s="21"/>
      <c r="V74" s="21"/>
      <c r="W74" s="58">
        <v>27.39999999999999</v>
      </c>
      <c r="X74" s="27"/>
      <c r="Y74" s="27"/>
      <c r="Z74" s="27"/>
      <c r="AA74" s="60"/>
      <c r="AB74" s="20"/>
      <c r="AC74" s="27">
        <v>19.183673469387756</v>
      </c>
      <c r="AD74" s="20"/>
      <c r="AE74" s="20"/>
      <c r="AF74" s="61"/>
      <c r="AG74" s="20"/>
      <c r="AH74" s="20"/>
      <c r="AI74" s="20"/>
      <c r="AJ74" s="20"/>
      <c r="AK74" s="63"/>
      <c r="AL74" s="61"/>
      <c r="AM74" s="63"/>
      <c r="AN74" s="20"/>
      <c r="AO74" s="20"/>
      <c r="AP74" s="20"/>
      <c r="AQ74" s="20"/>
      <c r="AR74" s="61"/>
      <c r="AS74" s="20">
        <v>30.85714285714286</v>
      </c>
      <c r="AT74" s="63"/>
      <c r="AU74" s="20"/>
      <c r="AV74" s="20"/>
      <c r="AW74" s="61"/>
      <c r="AX74" s="20"/>
      <c r="AY74" s="20"/>
      <c r="AZ74" s="20"/>
      <c r="BA74" s="63"/>
      <c r="BB74" s="61"/>
      <c r="BC74" s="20"/>
      <c r="BD74" s="63"/>
      <c r="BE74" s="20">
        <v>40.268156424581</v>
      </c>
      <c r="BF74" s="20"/>
      <c r="BG74" s="20"/>
      <c r="BH74" s="20"/>
      <c r="BI74" s="61"/>
      <c r="BJ74" s="20"/>
      <c r="BK74" s="63"/>
      <c r="BL74" s="20">
        <v>10</v>
      </c>
      <c r="BM74" s="20"/>
      <c r="BN74" s="61"/>
      <c r="BO74" s="20"/>
      <c r="BP74" s="20"/>
      <c r="BQ74" s="63"/>
      <c r="BR74" s="20"/>
      <c r="BS74" s="20"/>
      <c r="BT74" s="61"/>
      <c r="BU74" s="63"/>
      <c r="BV74" s="61"/>
      <c r="BW74" s="20"/>
      <c r="BX74" s="20"/>
      <c r="BY74" s="63"/>
      <c r="BZ74" s="68">
        <v>17.73801768264309</v>
      </c>
      <c r="CA74" s="20"/>
      <c r="CB74" s="76">
        <v>40</v>
      </c>
      <c r="CC74" s="20"/>
      <c r="CD74" s="20"/>
      <c r="CE74" s="76">
        <f aca="true" t="shared" si="18" ref="CE74:CE105">LARGE(H74:CD74,1)</f>
        <v>40.268156424581</v>
      </c>
      <c r="CF74" s="76">
        <f aca="true" t="shared" si="19" ref="CF74:CF105">LARGE(H74:CD74,2)</f>
        <v>40</v>
      </c>
      <c r="CG74" s="76">
        <f aca="true" t="shared" si="20" ref="CG74:CG105">LARGE(H74:CD74,3)</f>
        <v>30.85714285714286</v>
      </c>
      <c r="CH74" s="76">
        <f aca="true" t="shared" si="21" ref="CH74:CH105">LARGE(H74:CD74,4)</f>
        <v>27.39999999999999</v>
      </c>
      <c r="CI74" s="76">
        <f aca="true" t="shared" si="22" ref="CI74:CI105">LARGE(H74:CD74,5)</f>
        <v>19.183673469387756</v>
      </c>
      <c r="CJ74" s="76">
        <f>LARGE(H74:CD74,6)</f>
        <v>17.73801768264309</v>
      </c>
      <c r="CK74" s="76">
        <f>LARGE(H74:CD74,7)</f>
        <v>10</v>
      </c>
      <c r="CL74" s="76">
        <v>0</v>
      </c>
      <c r="CM74" s="76">
        <v>0</v>
      </c>
      <c r="CN74" s="76">
        <v>0</v>
      </c>
      <c r="CO74" s="105">
        <f aca="true" t="shared" si="23" ref="CO74:CO105">SUM(CE74:CN74)</f>
        <v>185.4469904337547</v>
      </c>
    </row>
    <row r="75" spans="1:93" ht="15">
      <c r="A75" s="57">
        <v>10</v>
      </c>
      <c r="B75" s="23" t="s">
        <v>174</v>
      </c>
      <c r="C75" s="8">
        <v>1959</v>
      </c>
      <c r="D75" s="32">
        <v>50</v>
      </c>
      <c r="E75" s="29" t="s">
        <v>61</v>
      </c>
      <c r="F75" s="7" t="s">
        <v>87</v>
      </c>
      <c r="G75" s="25" t="s">
        <v>62</v>
      </c>
      <c r="M75" s="27">
        <v>25.35080645161291</v>
      </c>
      <c r="P75" s="218"/>
      <c r="R75" s="217"/>
      <c r="W75" s="58"/>
      <c r="X75" s="27">
        <v>4.689440993788807</v>
      </c>
      <c r="Y75" s="27"/>
      <c r="Z75" s="27"/>
      <c r="AA75" s="60"/>
      <c r="AB75" s="20"/>
      <c r="AC75" s="27">
        <v>27.265306122448976</v>
      </c>
      <c r="AD75" s="20"/>
      <c r="AE75" s="20"/>
      <c r="AF75" s="61"/>
      <c r="AG75" s="20">
        <v>7.640243902439025</v>
      </c>
      <c r="AH75" s="20"/>
      <c r="AI75" s="20"/>
      <c r="AJ75" s="20"/>
      <c r="AK75" s="63"/>
      <c r="AL75" s="61"/>
      <c r="AM75" s="63"/>
      <c r="AN75" s="20"/>
      <c r="AO75" s="20"/>
      <c r="AP75" s="20"/>
      <c r="AQ75" s="20"/>
      <c r="AR75" s="61"/>
      <c r="AS75" s="20"/>
      <c r="AT75" s="63">
        <v>5.3999999999999915</v>
      </c>
      <c r="AU75" s="20"/>
      <c r="AV75" s="20"/>
      <c r="AW75" s="61"/>
      <c r="AX75" s="20"/>
      <c r="AY75" s="20">
        <v>9.48571428571428</v>
      </c>
      <c r="AZ75" s="20"/>
      <c r="BA75" s="63"/>
      <c r="BB75" s="61"/>
      <c r="BC75" s="20"/>
      <c r="BD75" s="63"/>
      <c r="BE75" s="20"/>
      <c r="BF75" s="20"/>
      <c r="BG75" s="20"/>
      <c r="BH75" s="20"/>
      <c r="BI75" s="61"/>
      <c r="BJ75" s="20"/>
      <c r="BK75" s="63"/>
      <c r="BL75" s="20"/>
      <c r="BM75" s="20"/>
      <c r="BN75" s="61"/>
      <c r="BO75" s="20"/>
      <c r="BP75" s="20"/>
      <c r="BQ75" s="63"/>
      <c r="BR75" s="20"/>
      <c r="BS75" s="20"/>
      <c r="BT75" s="61"/>
      <c r="BU75" s="63"/>
      <c r="BV75" s="61"/>
      <c r="BW75" s="20"/>
      <c r="BX75" s="20"/>
      <c r="BY75" s="63"/>
      <c r="BZ75" s="68">
        <v>14.09865053513262</v>
      </c>
      <c r="CA75" s="20"/>
      <c r="CB75" s="20"/>
      <c r="CC75" s="20"/>
      <c r="CD75" s="20"/>
      <c r="CE75" s="76">
        <f t="shared" si="18"/>
        <v>27.265306122448976</v>
      </c>
      <c r="CF75" s="76">
        <f t="shared" si="19"/>
        <v>25.35080645161291</v>
      </c>
      <c r="CG75" s="76">
        <f t="shared" si="20"/>
        <v>14.09865053513262</v>
      </c>
      <c r="CH75" s="76">
        <f t="shared" si="21"/>
        <v>9.48571428571428</v>
      </c>
      <c r="CI75" s="76">
        <f t="shared" si="22"/>
        <v>7.640243902439025</v>
      </c>
      <c r="CJ75" s="76">
        <f>LARGE(H75:CD75,6)</f>
        <v>5.3999999999999915</v>
      </c>
      <c r="CK75" s="76">
        <f>LARGE(H75:CD75,7)</f>
        <v>4.689440993788807</v>
      </c>
      <c r="CL75" s="76">
        <v>0</v>
      </c>
      <c r="CM75" s="76">
        <v>0</v>
      </c>
      <c r="CN75" s="76">
        <v>0</v>
      </c>
      <c r="CO75" s="105">
        <f t="shared" si="23"/>
        <v>93.93016229113661</v>
      </c>
    </row>
    <row r="76" spans="1:93" ht="15">
      <c r="A76" s="57">
        <v>11</v>
      </c>
      <c r="B76" s="23" t="s">
        <v>244</v>
      </c>
      <c r="C76" s="35">
        <v>21916</v>
      </c>
      <c r="D76" s="32">
        <v>50</v>
      </c>
      <c r="E76" s="26" t="s">
        <v>64</v>
      </c>
      <c r="F76" s="20" t="s">
        <v>158</v>
      </c>
      <c r="G76" s="32" t="s">
        <v>245</v>
      </c>
      <c r="H76" s="57"/>
      <c r="I76" s="21"/>
      <c r="J76" s="21"/>
      <c r="K76" s="20"/>
      <c r="L76" s="59"/>
      <c r="M76" s="21"/>
      <c r="N76" s="21"/>
      <c r="O76" s="27"/>
      <c r="P76" s="86"/>
      <c r="Q76" s="59"/>
      <c r="R76" s="82"/>
      <c r="S76" s="21"/>
      <c r="T76" s="21"/>
      <c r="U76" s="21"/>
      <c r="V76" s="21"/>
      <c r="W76" s="58"/>
      <c r="X76" s="27"/>
      <c r="Y76" s="27"/>
      <c r="Z76" s="27"/>
      <c r="AA76" s="60"/>
      <c r="AB76" s="20"/>
      <c r="AC76" s="20"/>
      <c r="AD76" s="20"/>
      <c r="AE76" s="20"/>
      <c r="AF76" s="61"/>
      <c r="AG76" s="20"/>
      <c r="AH76" s="20"/>
      <c r="AI76" s="20"/>
      <c r="AJ76" s="20"/>
      <c r="AK76" s="63"/>
      <c r="AL76" s="61"/>
      <c r="AM76" s="63"/>
      <c r="AN76" s="20"/>
      <c r="AO76" s="20"/>
      <c r="AP76" s="20"/>
      <c r="AQ76" s="20"/>
      <c r="AR76" s="61"/>
      <c r="AS76" s="20"/>
      <c r="AT76" s="63"/>
      <c r="AU76" s="20"/>
      <c r="AV76" s="20"/>
      <c r="AW76" s="61"/>
      <c r="AX76" s="20"/>
      <c r="AY76" s="20"/>
      <c r="AZ76" s="20">
        <v>17.5</v>
      </c>
      <c r="BA76" s="63"/>
      <c r="BB76" s="61"/>
      <c r="BC76" s="20"/>
      <c r="BD76" s="63"/>
      <c r="BE76" s="20"/>
      <c r="BF76" s="20">
        <v>9.107758620689651</v>
      </c>
      <c r="BG76" s="20"/>
      <c r="BH76" s="20"/>
      <c r="BI76" s="61">
        <v>10.899999999999991</v>
      </c>
      <c r="BJ76" s="20"/>
      <c r="BK76" s="63"/>
      <c r="BL76" s="20">
        <v>24</v>
      </c>
      <c r="BM76" s="20"/>
      <c r="BN76" s="61"/>
      <c r="BO76" s="20"/>
      <c r="BP76" s="20"/>
      <c r="BQ76" s="63"/>
      <c r="BR76" s="20"/>
      <c r="BS76" s="20"/>
      <c r="BT76" s="61">
        <v>26.92857142857143</v>
      </c>
      <c r="BU76" s="63"/>
      <c r="BV76" s="61"/>
      <c r="BW76" s="20"/>
      <c r="BX76" s="20"/>
      <c r="BY76" s="63"/>
      <c r="BZ76" s="68"/>
      <c r="CA76" s="20"/>
      <c r="CB76" s="20"/>
      <c r="CC76" s="20"/>
      <c r="CD76" s="20"/>
      <c r="CE76" s="76">
        <f t="shared" si="18"/>
        <v>26.92857142857143</v>
      </c>
      <c r="CF76" s="76">
        <f t="shared" si="19"/>
        <v>24</v>
      </c>
      <c r="CG76" s="76">
        <f t="shared" si="20"/>
        <v>17.5</v>
      </c>
      <c r="CH76" s="76">
        <f t="shared" si="21"/>
        <v>10.899999999999991</v>
      </c>
      <c r="CI76" s="76">
        <f t="shared" si="22"/>
        <v>9.107758620689651</v>
      </c>
      <c r="CJ76" s="76">
        <v>0</v>
      </c>
      <c r="CK76" s="76">
        <v>0</v>
      </c>
      <c r="CL76" s="76">
        <v>0</v>
      </c>
      <c r="CM76" s="76">
        <v>0</v>
      </c>
      <c r="CN76" s="76">
        <v>0</v>
      </c>
      <c r="CO76" s="105">
        <f t="shared" si="23"/>
        <v>88.43633004926107</v>
      </c>
    </row>
    <row r="77" spans="1:93" ht="15.75" thickBot="1">
      <c r="A77" s="57">
        <v>12</v>
      </c>
      <c r="B77" s="23" t="s">
        <v>193</v>
      </c>
      <c r="C77" s="217">
        <v>1963</v>
      </c>
      <c r="D77" s="32">
        <v>50</v>
      </c>
      <c r="E77" s="1" t="s">
        <v>64</v>
      </c>
      <c r="F77" s="20" t="s">
        <v>87</v>
      </c>
      <c r="G77" s="25" t="s">
        <v>62</v>
      </c>
      <c r="H77" s="58">
        <v>9.661335841956728</v>
      </c>
      <c r="P77" s="218"/>
      <c r="R77" s="27">
        <v>10.637168141592923</v>
      </c>
      <c r="W77" s="58"/>
      <c r="X77" s="27">
        <v>6.534161490683218</v>
      </c>
      <c r="Y77" s="27"/>
      <c r="Z77" s="27"/>
      <c r="AA77" s="60"/>
      <c r="AB77" s="20"/>
      <c r="AC77" s="20"/>
      <c r="AD77" s="20"/>
      <c r="AE77" s="20"/>
      <c r="AF77" s="61"/>
      <c r="AG77" s="20">
        <v>5.225609756097569</v>
      </c>
      <c r="AH77" s="20"/>
      <c r="AI77" s="20"/>
      <c r="AJ77" s="20"/>
      <c r="AK77" s="63"/>
      <c r="AL77" s="61"/>
      <c r="AM77" s="63"/>
      <c r="AN77" s="20"/>
      <c r="AO77" s="20"/>
      <c r="AP77" s="20"/>
      <c r="AQ77" s="20"/>
      <c r="AR77" s="61"/>
      <c r="AS77" s="20"/>
      <c r="AT77" s="63"/>
      <c r="AU77" s="20"/>
      <c r="AV77" s="20"/>
      <c r="AW77" s="61"/>
      <c r="AX77" s="20"/>
      <c r="AY77" s="20"/>
      <c r="AZ77" s="20"/>
      <c r="BA77" s="63"/>
      <c r="BB77" s="61"/>
      <c r="BC77" s="20"/>
      <c r="BD77" s="63"/>
      <c r="BE77" s="20"/>
      <c r="BF77" s="20">
        <v>4.413793103448285</v>
      </c>
      <c r="BG77" s="20"/>
      <c r="BH77" s="20"/>
      <c r="BI77" s="61"/>
      <c r="BJ77" s="20"/>
      <c r="BK77" s="63"/>
      <c r="BL77" s="20"/>
      <c r="BM77" s="20"/>
      <c r="BN77" s="61"/>
      <c r="BO77" s="20"/>
      <c r="BP77" s="20"/>
      <c r="BQ77" s="63"/>
      <c r="BR77" s="20"/>
      <c r="BS77" s="20"/>
      <c r="BT77" s="61"/>
      <c r="BU77" s="63"/>
      <c r="BV77" s="61"/>
      <c r="BW77" s="20"/>
      <c r="BX77" s="20"/>
      <c r="BY77" s="63"/>
      <c r="BZ77" s="68"/>
      <c r="CA77" s="20"/>
      <c r="CB77" s="20"/>
      <c r="CC77" s="20"/>
      <c r="CD77" s="20"/>
      <c r="CE77" s="76">
        <f t="shared" si="18"/>
        <v>10.637168141592923</v>
      </c>
      <c r="CF77" s="76">
        <f t="shared" si="19"/>
        <v>9.661335841956728</v>
      </c>
      <c r="CG77" s="76">
        <f t="shared" si="20"/>
        <v>6.534161490683218</v>
      </c>
      <c r="CH77" s="76">
        <f t="shared" si="21"/>
        <v>5.225609756097569</v>
      </c>
      <c r="CI77" s="76">
        <f t="shared" si="22"/>
        <v>4.413793103448285</v>
      </c>
      <c r="CJ77" s="76">
        <v>0</v>
      </c>
      <c r="CK77" s="76">
        <v>0</v>
      </c>
      <c r="CL77" s="76">
        <v>0</v>
      </c>
      <c r="CM77" s="76">
        <v>0</v>
      </c>
      <c r="CN77" s="76">
        <v>0</v>
      </c>
      <c r="CO77" s="105">
        <f t="shared" si="23"/>
        <v>36.47206833377872</v>
      </c>
    </row>
    <row r="78" spans="1:93" ht="15">
      <c r="A78" s="88">
        <v>1</v>
      </c>
      <c r="B78" s="89" t="s">
        <v>77</v>
      </c>
      <c r="C78" s="166">
        <v>1956</v>
      </c>
      <c r="D78" s="123">
        <v>55</v>
      </c>
      <c r="E78" s="90" t="s">
        <v>61</v>
      </c>
      <c r="F78" s="90" t="s">
        <v>78</v>
      </c>
      <c r="G78" s="91" t="s">
        <v>62</v>
      </c>
      <c r="H78" s="122"/>
      <c r="I78" s="92">
        <v>91.81818181818181</v>
      </c>
      <c r="J78" s="124"/>
      <c r="K78" s="124"/>
      <c r="L78" s="125"/>
      <c r="M78" s="95">
        <v>91.61693548387098</v>
      </c>
      <c r="N78" s="124"/>
      <c r="O78" s="124"/>
      <c r="P78" s="96"/>
      <c r="Q78" s="125"/>
      <c r="R78" s="87"/>
      <c r="S78" s="124"/>
      <c r="T78" s="124"/>
      <c r="U78" s="124"/>
      <c r="V78" s="124"/>
      <c r="W78" s="97">
        <v>84.6</v>
      </c>
      <c r="X78" s="95"/>
      <c r="Y78" s="95"/>
      <c r="Z78" s="95"/>
      <c r="AA78" s="98"/>
      <c r="AB78" s="95">
        <v>85.93442622950819</v>
      </c>
      <c r="AC78" s="90"/>
      <c r="AD78" s="90"/>
      <c r="AE78" s="90"/>
      <c r="AF78" s="99"/>
      <c r="AG78" s="90"/>
      <c r="AH78" s="90"/>
      <c r="AI78" s="90"/>
      <c r="AJ78" s="90"/>
      <c r="AK78" s="100"/>
      <c r="AL78" s="99"/>
      <c r="AM78" s="100"/>
      <c r="AN78" s="90"/>
      <c r="AO78" s="90"/>
      <c r="AP78" s="90"/>
      <c r="AQ78" s="90"/>
      <c r="AR78" s="99"/>
      <c r="AS78" s="90">
        <v>79.57142857142857</v>
      </c>
      <c r="AT78" s="100"/>
      <c r="AU78" s="90"/>
      <c r="AV78" s="90"/>
      <c r="AW78" s="99"/>
      <c r="AX78" s="101">
        <v>78.78571428571428</v>
      </c>
      <c r="AY78" s="90"/>
      <c r="AZ78" s="90"/>
      <c r="BA78" s="100"/>
      <c r="BB78" s="99"/>
      <c r="BC78" s="90"/>
      <c r="BD78" s="100"/>
      <c r="BE78" s="90">
        <v>88.3854748603352</v>
      </c>
      <c r="BF78" s="90"/>
      <c r="BG78" s="90"/>
      <c r="BH78" s="90"/>
      <c r="BI78" s="99"/>
      <c r="BJ78" s="90"/>
      <c r="BK78" s="100"/>
      <c r="BL78" s="90"/>
      <c r="BM78" s="90"/>
      <c r="BN78" s="99"/>
      <c r="BO78" s="90">
        <v>44.3125</v>
      </c>
      <c r="BP78" s="90"/>
      <c r="BQ78" s="100"/>
      <c r="BR78" s="90"/>
      <c r="BS78" s="90">
        <v>92.38461538461539</v>
      </c>
      <c r="BT78" s="99"/>
      <c r="BU78" s="100"/>
      <c r="BV78" s="99"/>
      <c r="BW78" s="90"/>
      <c r="BX78" s="90"/>
      <c r="BY78" s="100"/>
      <c r="BZ78" s="102">
        <v>89.1586784550954</v>
      </c>
      <c r="CA78" s="90"/>
      <c r="CB78" s="103">
        <v>82</v>
      </c>
      <c r="CC78" s="90"/>
      <c r="CD78" s="90"/>
      <c r="CE78" s="103">
        <f t="shared" si="18"/>
        <v>92.38461538461539</v>
      </c>
      <c r="CF78" s="103">
        <f t="shared" si="19"/>
        <v>91.81818181818181</v>
      </c>
      <c r="CG78" s="103">
        <f t="shared" si="20"/>
        <v>91.61693548387098</v>
      </c>
      <c r="CH78" s="103">
        <f t="shared" si="21"/>
        <v>89.1586784550954</v>
      </c>
      <c r="CI78" s="103">
        <f t="shared" si="22"/>
        <v>88.3854748603352</v>
      </c>
      <c r="CJ78" s="103">
        <f>LARGE(H78:CD78,6)</f>
        <v>85.93442622950819</v>
      </c>
      <c r="CK78" s="103">
        <f>LARGE(H78:CD78,7)</f>
        <v>84.6</v>
      </c>
      <c r="CL78" s="103">
        <f>LARGE(H78:CD78,8)</f>
        <v>82</v>
      </c>
      <c r="CM78" s="103">
        <f>LARGE(H78:CD78,9)</f>
        <v>79.57142857142857</v>
      </c>
      <c r="CN78" s="103">
        <f>LARGE(H78:CD78,10)</f>
        <v>78.78571428571428</v>
      </c>
      <c r="CO78" s="104">
        <f t="shared" si="23"/>
        <v>864.2554550887498</v>
      </c>
    </row>
    <row r="79" spans="1:93" ht="15">
      <c r="A79" s="57">
        <v>2</v>
      </c>
      <c r="B79" s="23" t="s">
        <v>92</v>
      </c>
      <c r="C79" s="25">
        <v>1955</v>
      </c>
      <c r="D79" s="32">
        <v>55</v>
      </c>
      <c r="E79" s="20" t="s">
        <v>64</v>
      </c>
      <c r="F79" s="20" t="s">
        <v>87</v>
      </c>
      <c r="G79" s="25" t="s">
        <v>62</v>
      </c>
      <c r="H79" s="57"/>
      <c r="I79" s="5">
        <v>77.5</v>
      </c>
      <c r="J79" s="21"/>
      <c r="K79" s="20"/>
      <c r="L79" s="59"/>
      <c r="M79" s="27">
        <v>79.64112903225806</v>
      </c>
      <c r="N79" s="21"/>
      <c r="O79" s="21"/>
      <c r="P79" s="218"/>
      <c r="Q79" s="59"/>
      <c r="R79" s="217"/>
      <c r="S79" s="27">
        <v>68.85393258426966</v>
      </c>
      <c r="T79" s="21"/>
      <c r="U79" s="21"/>
      <c r="V79" s="21"/>
      <c r="W79" s="58"/>
      <c r="X79" s="27"/>
      <c r="Y79" s="27"/>
      <c r="Z79" s="27"/>
      <c r="AA79" s="60"/>
      <c r="AB79" s="20"/>
      <c r="AC79" s="20"/>
      <c r="AD79" s="20"/>
      <c r="AE79" s="20"/>
      <c r="AF79" s="61">
        <v>55.15384615384615</v>
      </c>
      <c r="AG79" s="20"/>
      <c r="AH79" s="20"/>
      <c r="AI79" s="20"/>
      <c r="AJ79" s="20"/>
      <c r="AK79" s="63"/>
      <c r="AL79" s="61"/>
      <c r="AM79" s="63"/>
      <c r="AN79" s="20"/>
      <c r="AO79" s="20"/>
      <c r="AP79" s="20"/>
      <c r="AQ79" s="20"/>
      <c r="AR79" s="61"/>
      <c r="AS79" s="20">
        <v>71.71428571428572</v>
      </c>
      <c r="AT79" s="63"/>
      <c r="AU79" s="20"/>
      <c r="AV79" s="20"/>
      <c r="AW79" s="61"/>
      <c r="AX79" s="64">
        <v>59.92857142857143</v>
      </c>
      <c r="AY79" s="20"/>
      <c r="AZ79" s="20"/>
      <c r="BA79" s="63"/>
      <c r="BB79" s="61"/>
      <c r="BC79" s="20">
        <v>58.527027027027025</v>
      </c>
      <c r="BD79" s="63"/>
      <c r="BE79" s="20">
        <v>85.62011173184358</v>
      </c>
      <c r="BF79" s="20"/>
      <c r="BG79" s="20"/>
      <c r="BH79" s="20"/>
      <c r="BI79" s="61">
        <v>54.2125</v>
      </c>
      <c r="BJ79" s="20"/>
      <c r="BK79" s="63"/>
      <c r="BL79" s="20">
        <v>57</v>
      </c>
      <c r="BM79" s="20"/>
      <c r="BN79" s="61"/>
      <c r="BO79" s="20">
        <v>38.125</v>
      </c>
      <c r="BP79" s="20"/>
      <c r="BQ79" s="63"/>
      <c r="BR79" s="20"/>
      <c r="BS79" s="20">
        <v>77.15384615384616</v>
      </c>
      <c r="BT79" s="61">
        <v>52.857142857142854</v>
      </c>
      <c r="BU79" s="63"/>
      <c r="BV79" s="61"/>
      <c r="BW79" s="20"/>
      <c r="BX79" s="20"/>
      <c r="BY79" s="63"/>
      <c r="BZ79" s="68">
        <v>84.18334108887855</v>
      </c>
      <c r="CA79" s="76">
        <v>43.42857142857142</v>
      </c>
      <c r="CB79" s="20"/>
      <c r="CC79" s="20"/>
      <c r="CD79" s="20"/>
      <c r="CE79" s="76">
        <f t="shared" si="18"/>
        <v>85.62011173184358</v>
      </c>
      <c r="CF79" s="76">
        <f t="shared" si="19"/>
        <v>84.18334108887855</v>
      </c>
      <c r="CG79" s="76">
        <f t="shared" si="20"/>
        <v>79.64112903225806</v>
      </c>
      <c r="CH79" s="76">
        <f t="shared" si="21"/>
        <v>77.5</v>
      </c>
      <c r="CI79" s="76">
        <f t="shared" si="22"/>
        <v>77.15384615384616</v>
      </c>
      <c r="CJ79" s="76">
        <f>LARGE(H79:CD79,6)</f>
        <v>71.71428571428572</v>
      </c>
      <c r="CK79" s="76">
        <f>LARGE(H79:CD79,7)</f>
        <v>68.85393258426966</v>
      </c>
      <c r="CL79" s="76">
        <f>LARGE(H79:CD79,8)</f>
        <v>59.92857142857143</v>
      </c>
      <c r="CM79" s="76">
        <f>LARGE(H79:CD79,9)</f>
        <v>58.527027027027025</v>
      </c>
      <c r="CN79" s="76">
        <f>LARGE(H79:CD79,10)</f>
        <v>57</v>
      </c>
      <c r="CO79" s="105">
        <f t="shared" si="23"/>
        <v>720.1222447609802</v>
      </c>
    </row>
    <row r="80" spans="1:93" ht="15">
      <c r="A80" s="57">
        <v>3</v>
      </c>
      <c r="B80" s="23" t="s">
        <v>251</v>
      </c>
      <c r="C80" s="217">
        <v>1958</v>
      </c>
      <c r="D80" s="32">
        <v>55</v>
      </c>
      <c r="E80" s="20" t="s">
        <v>64</v>
      </c>
      <c r="F80" s="19" t="s">
        <v>179</v>
      </c>
      <c r="G80" s="25" t="s">
        <v>62</v>
      </c>
      <c r="H80" s="57"/>
      <c r="I80" s="21"/>
      <c r="J80" s="21"/>
      <c r="K80" s="20"/>
      <c r="L80" s="59"/>
      <c r="M80" s="21"/>
      <c r="N80" s="21"/>
      <c r="O80" s="21"/>
      <c r="P80" s="218"/>
      <c r="Q80" s="59"/>
      <c r="R80" s="27">
        <v>60.57522123893805</v>
      </c>
      <c r="S80" s="21"/>
      <c r="T80" s="21"/>
      <c r="U80" s="21"/>
      <c r="V80" s="21"/>
      <c r="W80" s="58"/>
      <c r="X80" s="27"/>
      <c r="Y80" s="27"/>
      <c r="Z80" s="27"/>
      <c r="AA80" s="60"/>
      <c r="AB80" s="27">
        <v>61.04918032786885</v>
      </c>
      <c r="AC80" s="20"/>
      <c r="AD80" s="20"/>
      <c r="AE80" s="20"/>
      <c r="AF80" s="61"/>
      <c r="AG80" s="20"/>
      <c r="AH80" s="20"/>
      <c r="AI80" s="20"/>
      <c r="AJ80" s="20"/>
      <c r="AK80" s="63"/>
      <c r="AL80" s="61"/>
      <c r="AM80" s="63"/>
      <c r="AN80" s="20"/>
      <c r="AO80" s="20"/>
      <c r="AP80" s="20"/>
      <c r="AQ80" s="20"/>
      <c r="AR80" s="61"/>
      <c r="AS80" s="20"/>
      <c r="AT80" s="63"/>
      <c r="AU80" s="20"/>
      <c r="AV80" s="20"/>
      <c r="AW80" s="61"/>
      <c r="AX80" s="20"/>
      <c r="AY80" s="20"/>
      <c r="AZ80" s="20"/>
      <c r="BA80" s="63"/>
      <c r="BB80" s="61"/>
      <c r="BC80" s="20"/>
      <c r="BD80" s="63"/>
      <c r="BE80" s="20"/>
      <c r="BF80" s="20"/>
      <c r="BG80" s="20"/>
      <c r="BH80" s="20"/>
      <c r="BI80" s="61">
        <v>60.4</v>
      </c>
      <c r="BJ80" s="20"/>
      <c r="BK80" s="63"/>
      <c r="BL80" s="20">
        <v>61</v>
      </c>
      <c r="BM80" s="20"/>
      <c r="BN80" s="61"/>
      <c r="BO80" s="20"/>
      <c r="BP80" s="20"/>
      <c r="BQ80" s="63"/>
      <c r="BR80" s="20"/>
      <c r="BS80" s="20"/>
      <c r="BT80" s="61"/>
      <c r="BU80" s="63"/>
      <c r="BV80" s="61"/>
      <c r="BW80" s="20"/>
      <c r="BX80" s="20"/>
      <c r="BY80" s="63"/>
      <c r="BZ80" s="68"/>
      <c r="CA80" s="76">
        <v>46.25714285714285</v>
      </c>
      <c r="CB80" s="20"/>
      <c r="CC80" s="20"/>
      <c r="CD80" s="20"/>
      <c r="CE80" s="76">
        <f t="shared" si="18"/>
        <v>61.04918032786885</v>
      </c>
      <c r="CF80" s="76">
        <f t="shared" si="19"/>
        <v>61</v>
      </c>
      <c r="CG80" s="76">
        <f t="shared" si="20"/>
        <v>60.57522123893805</v>
      </c>
      <c r="CH80" s="76">
        <f t="shared" si="21"/>
        <v>60.4</v>
      </c>
      <c r="CI80" s="76">
        <f t="shared" si="22"/>
        <v>46.25714285714285</v>
      </c>
      <c r="CJ80" s="76">
        <v>0</v>
      </c>
      <c r="CK80" s="76">
        <v>0</v>
      </c>
      <c r="CL80" s="76">
        <v>0</v>
      </c>
      <c r="CM80" s="76">
        <v>0</v>
      </c>
      <c r="CN80" s="76">
        <v>0</v>
      </c>
      <c r="CO80" s="105">
        <f t="shared" si="23"/>
        <v>289.28154442394975</v>
      </c>
    </row>
    <row r="81" spans="1:93" ht="15">
      <c r="A81" s="57">
        <v>4</v>
      </c>
      <c r="B81" s="23" t="s">
        <v>143</v>
      </c>
      <c r="C81" s="217">
        <v>1957</v>
      </c>
      <c r="D81" s="32">
        <v>55</v>
      </c>
      <c r="E81" s="1" t="s">
        <v>64</v>
      </c>
      <c r="F81" s="20" t="s">
        <v>144</v>
      </c>
      <c r="G81" s="25" t="s">
        <v>62</v>
      </c>
      <c r="H81" s="58">
        <v>25.400752587017877</v>
      </c>
      <c r="M81" s="27">
        <v>61.278225806451616</v>
      </c>
      <c r="P81" s="218"/>
      <c r="R81" s="27">
        <v>36.044247787610615</v>
      </c>
      <c r="W81" s="58"/>
      <c r="X81" s="27">
        <v>34.81987577639751</v>
      </c>
      <c r="Y81" s="27"/>
      <c r="Z81" s="27"/>
      <c r="AA81" s="60"/>
      <c r="AB81" s="20"/>
      <c r="AC81" s="20"/>
      <c r="AD81" s="20"/>
      <c r="AE81" s="20"/>
      <c r="AF81" s="61"/>
      <c r="AG81" s="20">
        <v>31.786585365853654</v>
      </c>
      <c r="AH81" s="20"/>
      <c r="AI81" s="20"/>
      <c r="AJ81" s="20"/>
      <c r="AK81" s="63"/>
      <c r="AL81" s="61"/>
      <c r="AM81" s="63"/>
      <c r="AN81" s="20"/>
      <c r="AO81" s="20"/>
      <c r="AP81" s="20"/>
      <c r="AQ81" s="20"/>
      <c r="AR81" s="61"/>
      <c r="AS81" s="20"/>
      <c r="AT81" s="63"/>
      <c r="AU81" s="20"/>
      <c r="AV81" s="20"/>
      <c r="AW81" s="61"/>
      <c r="AX81" s="20"/>
      <c r="AY81" s="20"/>
      <c r="AZ81" s="20"/>
      <c r="BA81" s="63"/>
      <c r="BB81" s="61"/>
      <c r="BC81" s="20"/>
      <c r="BD81" s="63"/>
      <c r="BE81" s="20"/>
      <c r="BF81" s="20"/>
      <c r="BG81" s="20"/>
      <c r="BH81" s="20"/>
      <c r="BI81" s="61"/>
      <c r="BJ81" s="20"/>
      <c r="BK81" s="63"/>
      <c r="BL81" s="20"/>
      <c r="BM81" s="20"/>
      <c r="BN81" s="61"/>
      <c r="BO81" s="20"/>
      <c r="BP81" s="20"/>
      <c r="BQ81" s="63"/>
      <c r="BR81" s="20"/>
      <c r="BS81" s="20"/>
      <c r="BT81" s="61"/>
      <c r="BU81" s="63"/>
      <c r="BV81" s="61"/>
      <c r="BW81" s="20"/>
      <c r="BX81" s="20"/>
      <c r="BY81" s="63"/>
      <c r="BZ81" s="68"/>
      <c r="CA81" s="20"/>
      <c r="CB81" s="20"/>
      <c r="CC81" s="20"/>
      <c r="CD81" s="20"/>
      <c r="CE81" s="76">
        <f t="shared" si="18"/>
        <v>61.278225806451616</v>
      </c>
      <c r="CF81" s="76">
        <f t="shared" si="19"/>
        <v>36.044247787610615</v>
      </c>
      <c r="CG81" s="76">
        <f t="shared" si="20"/>
        <v>34.81987577639751</v>
      </c>
      <c r="CH81" s="76">
        <f t="shared" si="21"/>
        <v>31.786585365853654</v>
      </c>
      <c r="CI81" s="76">
        <f t="shared" si="22"/>
        <v>25.400752587017877</v>
      </c>
      <c r="CJ81" s="76">
        <v>0</v>
      </c>
      <c r="CK81" s="76">
        <v>0</v>
      </c>
      <c r="CL81" s="76">
        <v>0</v>
      </c>
      <c r="CM81" s="76">
        <v>0</v>
      </c>
      <c r="CN81" s="76">
        <v>0</v>
      </c>
      <c r="CO81" s="105">
        <f t="shared" si="23"/>
        <v>189.32968732333126</v>
      </c>
    </row>
    <row r="82" spans="1:93" ht="15">
      <c r="A82" s="57">
        <v>5</v>
      </c>
      <c r="B82" s="23" t="s">
        <v>183</v>
      </c>
      <c r="C82" s="8">
        <v>1957</v>
      </c>
      <c r="D82" s="32">
        <v>55</v>
      </c>
      <c r="E82" s="20" t="s">
        <v>61</v>
      </c>
      <c r="F82" s="20" t="s">
        <v>146</v>
      </c>
      <c r="G82" s="25" t="s">
        <v>62</v>
      </c>
      <c r="I82" s="5">
        <v>29.22727272727272</v>
      </c>
      <c r="N82" s="27">
        <v>8.308724832214764</v>
      </c>
      <c r="P82" s="218"/>
      <c r="R82" s="217"/>
      <c r="W82" s="58"/>
      <c r="X82" s="27"/>
      <c r="Y82" s="27"/>
      <c r="Z82" s="27"/>
      <c r="AA82" s="60"/>
      <c r="AB82" s="27">
        <v>8.032786885245898</v>
      </c>
      <c r="AC82" s="20"/>
      <c r="AD82" s="20"/>
      <c r="AE82" s="20"/>
      <c r="AF82" s="61"/>
      <c r="AG82" s="20"/>
      <c r="AH82" s="20"/>
      <c r="AI82" s="20"/>
      <c r="AJ82" s="20"/>
      <c r="AK82" s="63"/>
      <c r="AL82" s="61"/>
      <c r="AM82" s="63"/>
      <c r="AN82" s="20"/>
      <c r="AO82" s="20"/>
      <c r="AP82" s="20"/>
      <c r="AQ82" s="20"/>
      <c r="AR82" s="61"/>
      <c r="AS82" s="20"/>
      <c r="AT82" s="63"/>
      <c r="AU82" s="20"/>
      <c r="AV82" s="20"/>
      <c r="AW82" s="61"/>
      <c r="AX82" s="20"/>
      <c r="AY82" s="20"/>
      <c r="AZ82" s="20"/>
      <c r="BA82" s="63"/>
      <c r="BB82" s="61"/>
      <c r="BC82" s="20">
        <v>18.391891891891888</v>
      </c>
      <c r="BD82" s="63"/>
      <c r="BE82" s="20"/>
      <c r="BF82" s="20"/>
      <c r="BG82" s="20"/>
      <c r="BH82" s="20"/>
      <c r="BI82" s="61"/>
      <c r="BJ82" s="20"/>
      <c r="BK82" s="63"/>
      <c r="BL82" s="20"/>
      <c r="BM82" s="20"/>
      <c r="BN82" s="61"/>
      <c r="BO82" s="20"/>
      <c r="BP82" s="20"/>
      <c r="BQ82" s="63"/>
      <c r="BR82" s="20"/>
      <c r="BS82" s="20"/>
      <c r="BT82" s="61"/>
      <c r="BU82" s="63"/>
      <c r="BV82" s="61"/>
      <c r="BW82" s="20"/>
      <c r="BX82" s="20"/>
      <c r="BY82" s="63"/>
      <c r="BZ82" s="68">
        <v>30.114937180083757</v>
      </c>
      <c r="CA82" s="20"/>
      <c r="CB82" s="20"/>
      <c r="CC82" s="20"/>
      <c r="CD82" s="20"/>
      <c r="CE82" s="76">
        <f t="shared" si="18"/>
        <v>30.114937180083757</v>
      </c>
      <c r="CF82" s="76">
        <f t="shared" si="19"/>
        <v>29.22727272727272</v>
      </c>
      <c r="CG82" s="76">
        <f t="shared" si="20"/>
        <v>18.391891891891888</v>
      </c>
      <c r="CH82" s="76">
        <f t="shared" si="21"/>
        <v>8.308724832214764</v>
      </c>
      <c r="CI82" s="76">
        <f t="shared" si="22"/>
        <v>8.032786885245898</v>
      </c>
      <c r="CJ82" s="76">
        <v>0</v>
      </c>
      <c r="CK82" s="76">
        <v>0</v>
      </c>
      <c r="CL82" s="76">
        <v>0</v>
      </c>
      <c r="CM82" s="76">
        <v>0</v>
      </c>
      <c r="CN82" s="76">
        <v>0</v>
      </c>
      <c r="CO82" s="105">
        <f t="shared" si="23"/>
        <v>94.07561351670903</v>
      </c>
    </row>
    <row r="83" spans="1:93" ht="15">
      <c r="A83" s="57">
        <v>6</v>
      </c>
      <c r="B83" s="23" t="s">
        <v>189</v>
      </c>
      <c r="C83" s="217">
        <v>1958</v>
      </c>
      <c r="D83" s="32">
        <v>55</v>
      </c>
      <c r="E83" s="1" t="s">
        <v>64</v>
      </c>
      <c r="F83" s="27" t="s">
        <v>190</v>
      </c>
      <c r="G83" s="25" t="s">
        <v>62</v>
      </c>
      <c r="I83" s="5">
        <v>9.181818181818173</v>
      </c>
      <c r="P83" s="218"/>
      <c r="R83" s="217"/>
      <c r="W83" s="58">
        <v>15.299999999999997</v>
      </c>
      <c r="AA83" s="60"/>
      <c r="AB83" s="20"/>
      <c r="AC83" s="20"/>
      <c r="AD83" s="20"/>
      <c r="AE83" s="20"/>
      <c r="AF83" s="61"/>
      <c r="AG83" s="20"/>
      <c r="AH83" s="20"/>
      <c r="AI83" s="20"/>
      <c r="AJ83" s="20"/>
      <c r="AK83" s="63"/>
      <c r="AL83" s="61"/>
      <c r="AM83" s="63"/>
      <c r="AN83" s="20"/>
      <c r="AO83" s="20"/>
      <c r="AP83" s="20"/>
      <c r="AQ83" s="20"/>
      <c r="AR83" s="61"/>
      <c r="AS83" s="20">
        <v>13.57142857142857</v>
      </c>
      <c r="AT83" s="63"/>
      <c r="AU83" s="20"/>
      <c r="AV83" s="20"/>
      <c r="AW83" s="61"/>
      <c r="AX83" s="20"/>
      <c r="AY83" s="20"/>
      <c r="AZ83" s="20"/>
      <c r="BA83" s="63"/>
      <c r="BB83" s="61"/>
      <c r="BC83" s="20"/>
      <c r="BD83" s="63"/>
      <c r="BE83" s="20">
        <v>19.80446927374301</v>
      </c>
      <c r="BF83" s="20"/>
      <c r="BG83" s="20"/>
      <c r="BH83" s="20"/>
      <c r="BI83" s="61"/>
      <c r="BJ83" s="20"/>
      <c r="BK83" s="63"/>
      <c r="BL83" s="20"/>
      <c r="BM83" s="20"/>
      <c r="BN83" s="61"/>
      <c r="BO83" s="20"/>
      <c r="BP83" s="20"/>
      <c r="BQ83" s="63"/>
      <c r="BR83" s="20"/>
      <c r="BS83" s="20"/>
      <c r="BT83" s="61"/>
      <c r="BU83" s="63"/>
      <c r="BV83" s="61"/>
      <c r="BW83" s="20"/>
      <c r="BX83" s="20"/>
      <c r="BY83" s="63"/>
      <c r="BZ83" s="68">
        <v>14.436482084690553</v>
      </c>
      <c r="CA83" s="20"/>
      <c r="CB83" s="20"/>
      <c r="CC83" s="20"/>
      <c r="CD83" s="20"/>
      <c r="CE83" s="76">
        <f t="shared" si="18"/>
        <v>19.80446927374301</v>
      </c>
      <c r="CF83" s="76">
        <f t="shared" si="19"/>
        <v>15.299999999999997</v>
      </c>
      <c r="CG83" s="76">
        <f t="shared" si="20"/>
        <v>14.436482084690553</v>
      </c>
      <c r="CH83" s="76">
        <f t="shared" si="21"/>
        <v>13.57142857142857</v>
      </c>
      <c r="CI83" s="76">
        <f t="shared" si="22"/>
        <v>9.181818181818173</v>
      </c>
      <c r="CJ83" s="76">
        <v>0</v>
      </c>
      <c r="CK83" s="76">
        <v>0</v>
      </c>
      <c r="CL83" s="76">
        <v>0</v>
      </c>
      <c r="CM83" s="76">
        <v>0</v>
      </c>
      <c r="CN83" s="76">
        <v>0</v>
      </c>
      <c r="CO83" s="105">
        <f t="shared" si="23"/>
        <v>72.2941981116803</v>
      </c>
    </row>
    <row r="84" spans="1:93" ht="15.75" thickBot="1">
      <c r="A84" s="106">
        <v>7</v>
      </c>
      <c r="B84" s="107" t="s">
        <v>199</v>
      </c>
      <c r="C84" s="220">
        <v>1955</v>
      </c>
      <c r="D84" s="109">
        <v>55</v>
      </c>
      <c r="E84" s="127" t="s">
        <v>64</v>
      </c>
      <c r="F84" s="133" t="s">
        <v>227</v>
      </c>
      <c r="G84" s="128" t="s">
        <v>62</v>
      </c>
      <c r="H84" s="106"/>
      <c r="I84" s="112"/>
      <c r="J84" s="112"/>
      <c r="K84" s="111"/>
      <c r="L84" s="113"/>
      <c r="M84" s="112"/>
      <c r="N84" s="112"/>
      <c r="O84" s="112"/>
      <c r="P84" s="219"/>
      <c r="Q84" s="113"/>
      <c r="R84" s="220"/>
      <c r="S84" s="112"/>
      <c r="T84" s="112"/>
      <c r="U84" s="112"/>
      <c r="V84" s="112"/>
      <c r="W84" s="115"/>
      <c r="X84" s="114"/>
      <c r="Y84" s="114"/>
      <c r="Z84" s="114"/>
      <c r="AA84" s="116"/>
      <c r="AB84" s="111"/>
      <c r="AC84" s="111"/>
      <c r="AD84" s="111"/>
      <c r="AE84" s="111"/>
      <c r="AF84" s="117">
        <v>2.6923076923076934</v>
      </c>
      <c r="AG84" s="111"/>
      <c r="AH84" s="111"/>
      <c r="AI84" s="111"/>
      <c r="AJ84" s="111"/>
      <c r="AK84" s="118"/>
      <c r="AL84" s="117"/>
      <c r="AM84" s="118"/>
      <c r="AN84" s="111"/>
      <c r="AO84" s="111"/>
      <c r="AP84" s="111"/>
      <c r="AQ84" s="111"/>
      <c r="AR84" s="117"/>
      <c r="AS84" s="111">
        <v>12</v>
      </c>
      <c r="AT84" s="118"/>
      <c r="AU84" s="111"/>
      <c r="AV84" s="111"/>
      <c r="AW84" s="117"/>
      <c r="AX84" s="134">
        <v>17.5</v>
      </c>
      <c r="AY84" s="111"/>
      <c r="AZ84" s="111"/>
      <c r="BA84" s="118"/>
      <c r="BB84" s="117"/>
      <c r="BC84" s="111"/>
      <c r="BD84" s="118"/>
      <c r="BE84" s="111">
        <v>5.424581005586589</v>
      </c>
      <c r="BF84" s="111"/>
      <c r="BG84" s="111"/>
      <c r="BH84" s="111"/>
      <c r="BI84" s="117"/>
      <c r="BJ84" s="111"/>
      <c r="BK84" s="118"/>
      <c r="BL84" s="111"/>
      <c r="BM84" s="111"/>
      <c r="BN84" s="117"/>
      <c r="BO84" s="111"/>
      <c r="BP84" s="111"/>
      <c r="BQ84" s="118"/>
      <c r="BR84" s="111"/>
      <c r="BS84" s="111"/>
      <c r="BT84" s="117"/>
      <c r="BU84" s="118"/>
      <c r="BV84" s="117"/>
      <c r="BW84" s="111"/>
      <c r="BX84" s="111"/>
      <c r="BY84" s="118"/>
      <c r="BZ84" s="119">
        <v>1.3531875290833</v>
      </c>
      <c r="CA84" s="111"/>
      <c r="CB84" s="111"/>
      <c r="CC84" s="111"/>
      <c r="CD84" s="111"/>
      <c r="CE84" s="120">
        <f t="shared" si="18"/>
        <v>17.5</v>
      </c>
      <c r="CF84" s="120">
        <f t="shared" si="19"/>
        <v>12</v>
      </c>
      <c r="CG84" s="120">
        <f t="shared" si="20"/>
        <v>5.424581005586589</v>
      </c>
      <c r="CH84" s="120">
        <f t="shared" si="21"/>
        <v>2.6923076923076934</v>
      </c>
      <c r="CI84" s="120">
        <f t="shared" si="22"/>
        <v>1.3531875290833</v>
      </c>
      <c r="CJ84" s="76">
        <v>0</v>
      </c>
      <c r="CK84" s="120">
        <v>0</v>
      </c>
      <c r="CL84" s="120">
        <v>0</v>
      </c>
      <c r="CM84" s="120">
        <v>0</v>
      </c>
      <c r="CN84" s="120">
        <v>0</v>
      </c>
      <c r="CO84" s="121">
        <f t="shared" si="23"/>
        <v>38.97007622697758</v>
      </c>
    </row>
    <row r="85" spans="1:93" ht="15">
      <c r="A85" s="88">
        <v>1</v>
      </c>
      <c r="B85" s="135" t="s">
        <v>272</v>
      </c>
      <c r="C85" s="136">
        <v>19631</v>
      </c>
      <c r="D85" s="123">
        <v>60</v>
      </c>
      <c r="E85" s="90" t="s">
        <v>64</v>
      </c>
      <c r="F85" s="90"/>
      <c r="G85" s="123" t="s">
        <v>245</v>
      </c>
      <c r="H85" s="88"/>
      <c r="I85" s="92">
        <v>74.63636363636363</v>
      </c>
      <c r="J85" s="93"/>
      <c r="K85" s="90"/>
      <c r="L85" s="94"/>
      <c r="M85" s="95">
        <v>72.85483870967742</v>
      </c>
      <c r="N85" s="93"/>
      <c r="O85" s="93"/>
      <c r="P85" s="97">
        <v>13.98</v>
      </c>
      <c r="Q85" s="94"/>
      <c r="R85" s="95">
        <v>28.159292035398224</v>
      </c>
      <c r="S85" s="93"/>
      <c r="T85" s="93"/>
      <c r="U85" s="93"/>
      <c r="V85" s="93"/>
      <c r="W85" s="97">
        <v>54.9</v>
      </c>
      <c r="X85" s="95"/>
      <c r="Y85" s="95"/>
      <c r="Z85" s="95"/>
      <c r="AA85" s="98"/>
      <c r="AB85" s="90"/>
      <c r="AC85" s="137">
        <v>62.285714285714285</v>
      </c>
      <c r="AD85" s="90"/>
      <c r="AE85" s="90"/>
      <c r="AF85" s="99">
        <v>41.61538461538461</v>
      </c>
      <c r="AG85" s="90"/>
      <c r="AH85" s="90"/>
      <c r="AI85" s="90"/>
      <c r="AJ85" s="90"/>
      <c r="AK85" s="100"/>
      <c r="AL85" s="99"/>
      <c r="AM85" s="100"/>
      <c r="AN85" s="90"/>
      <c r="AO85" s="90">
        <v>28.310344827586206</v>
      </c>
      <c r="AP85" s="90"/>
      <c r="AQ85" s="90"/>
      <c r="AR85" s="99"/>
      <c r="AS85" s="90">
        <v>52.85714285714286</v>
      </c>
      <c r="AT85" s="100"/>
      <c r="AU85" s="90"/>
      <c r="AV85" s="90"/>
      <c r="AW85" s="99"/>
      <c r="AX85" s="90"/>
      <c r="AY85" s="90"/>
      <c r="AZ85" s="90"/>
      <c r="BA85" s="100"/>
      <c r="BB85" s="99"/>
      <c r="BC85" s="90">
        <v>34.44594594594594</v>
      </c>
      <c r="BD85" s="100"/>
      <c r="BE85" s="90">
        <v>74.55865921787709</v>
      </c>
      <c r="BF85" s="90"/>
      <c r="BG85" s="90"/>
      <c r="BH85" s="90"/>
      <c r="BI85" s="99"/>
      <c r="BJ85" s="90"/>
      <c r="BK85" s="100"/>
      <c r="BL85" s="90">
        <v>40</v>
      </c>
      <c r="BM85" s="90"/>
      <c r="BN85" s="99"/>
      <c r="BO85" s="90"/>
      <c r="BP85" s="90"/>
      <c r="BQ85" s="100"/>
      <c r="BR85" s="90"/>
      <c r="BS85" s="103">
        <v>61.92307692307693</v>
      </c>
      <c r="BT85" s="99"/>
      <c r="BU85" s="100"/>
      <c r="BV85" s="138"/>
      <c r="BW85" s="90">
        <v>20.799999999999997</v>
      </c>
      <c r="BX85" s="90"/>
      <c r="BY85" s="100"/>
      <c r="BZ85" s="102">
        <v>63.97487203350396</v>
      </c>
      <c r="CA85" s="103">
        <v>20.799999999999997</v>
      </c>
      <c r="CB85" s="90"/>
      <c r="CC85" s="90"/>
      <c r="CD85" s="90"/>
      <c r="CE85" s="103">
        <f t="shared" si="18"/>
        <v>74.63636363636363</v>
      </c>
      <c r="CF85" s="103">
        <f t="shared" si="19"/>
        <v>74.55865921787709</v>
      </c>
      <c r="CG85" s="103">
        <f t="shared" si="20"/>
        <v>72.85483870967742</v>
      </c>
      <c r="CH85" s="103">
        <f t="shared" si="21"/>
        <v>63.97487203350396</v>
      </c>
      <c r="CI85" s="103">
        <f t="shared" si="22"/>
        <v>62.285714285714285</v>
      </c>
      <c r="CJ85" s="103">
        <f>LARGE(H85:CD85,6)</f>
        <v>61.92307692307693</v>
      </c>
      <c r="CK85" s="103">
        <f>LARGE(H85:CD85,7)</f>
        <v>54.9</v>
      </c>
      <c r="CL85" s="103">
        <f>LARGE(H85:CD85,8)</f>
        <v>52.85714285714286</v>
      </c>
      <c r="CM85" s="103">
        <f>LARGE(H85:CD85,9)</f>
        <v>41.61538461538461</v>
      </c>
      <c r="CN85" s="103">
        <f>LARGE(H85:CD85,10)</f>
        <v>40</v>
      </c>
      <c r="CO85" s="104">
        <f t="shared" si="23"/>
        <v>599.6060522787408</v>
      </c>
    </row>
    <row r="86" spans="1:93" ht="15">
      <c r="A86" s="57">
        <v>2</v>
      </c>
      <c r="B86" s="23" t="s">
        <v>134</v>
      </c>
      <c r="C86" s="25">
        <v>1952</v>
      </c>
      <c r="D86" s="217">
        <v>60</v>
      </c>
      <c r="E86" s="20" t="s">
        <v>64</v>
      </c>
      <c r="F86" s="20" t="s">
        <v>246</v>
      </c>
      <c r="G86" s="25" t="s">
        <v>62</v>
      </c>
      <c r="H86" s="57"/>
      <c r="I86" s="5">
        <v>74.22727272727272</v>
      </c>
      <c r="J86" s="21"/>
      <c r="K86" s="20"/>
      <c r="L86" s="59"/>
      <c r="M86" s="21"/>
      <c r="N86" s="27">
        <v>46.18120805369127</v>
      </c>
      <c r="O86" s="21"/>
      <c r="P86" s="218"/>
      <c r="Q86" s="59"/>
      <c r="R86" s="27">
        <v>49.1858407079646</v>
      </c>
      <c r="S86" s="21"/>
      <c r="T86" s="21"/>
      <c r="U86" s="21"/>
      <c r="V86" s="21"/>
      <c r="W86" s="58"/>
      <c r="X86" s="27"/>
      <c r="Y86" s="27"/>
      <c r="Z86" s="27"/>
      <c r="AA86" s="60"/>
      <c r="AB86" s="20"/>
      <c r="AC86" s="20"/>
      <c r="AD86" s="20"/>
      <c r="AE86" s="20"/>
      <c r="AF86" s="61"/>
      <c r="AG86" s="20"/>
      <c r="AH86" s="20"/>
      <c r="AI86" s="20"/>
      <c r="AJ86" s="20"/>
      <c r="AK86" s="63"/>
      <c r="AL86" s="61"/>
      <c r="AM86" s="63"/>
      <c r="AN86" s="20">
        <v>28.78947368421052</v>
      </c>
      <c r="AO86" s="20"/>
      <c r="AP86" s="20"/>
      <c r="AQ86" s="20"/>
      <c r="AR86" s="61"/>
      <c r="AS86" s="20"/>
      <c r="AT86" s="63"/>
      <c r="AU86" s="20"/>
      <c r="AV86" s="20"/>
      <c r="AW86" s="61"/>
      <c r="AX86" s="20"/>
      <c r="AY86" s="20">
        <v>46.25714285714285</v>
      </c>
      <c r="AZ86" s="20"/>
      <c r="BA86" s="63"/>
      <c r="BB86" s="61"/>
      <c r="BC86" s="20"/>
      <c r="BD86" s="63"/>
      <c r="BE86" s="20">
        <v>83.40782122905028</v>
      </c>
      <c r="BF86" s="20"/>
      <c r="BG86" s="20"/>
      <c r="BH86" s="20"/>
      <c r="BI86" s="61">
        <v>49.262499999999996</v>
      </c>
      <c r="BJ86" s="20"/>
      <c r="BK86" s="63"/>
      <c r="BL86" s="20">
        <v>52</v>
      </c>
      <c r="BM86" s="20"/>
      <c r="BN86" s="61"/>
      <c r="BO86" s="20">
        <v>13.375</v>
      </c>
      <c r="BP86" s="20"/>
      <c r="BQ86" s="63"/>
      <c r="BR86" s="20">
        <v>75.25</v>
      </c>
      <c r="BS86" s="20"/>
      <c r="BT86" s="61"/>
      <c r="BU86" s="63"/>
      <c r="BV86" s="61"/>
      <c r="BW86" s="20"/>
      <c r="BX86" s="20"/>
      <c r="BY86" s="63"/>
      <c r="BZ86" s="68"/>
      <c r="CA86" s="76">
        <v>50.5</v>
      </c>
      <c r="CB86" s="20"/>
      <c r="CC86" s="20"/>
      <c r="CD86" s="20"/>
      <c r="CE86" s="76">
        <f t="shared" si="18"/>
        <v>83.40782122905028</v>
      </c>
      <c r="CF86" s="76">
        <f t="shared" si="19"/>
        <v>75.25</v>
      </c>
      <c r="CG86" s="76">
        <f t="shared" si="20"/>
        <v>74.22727272727272</v>
      </c>
      <c r="CH86" s="76">
        <f t="shared" si="21"/>
        <v>52</v>
      </c>
      <c r="CI86" s="76">
        <f t="shared" si="22"/>
        <v>50.5</v>
      </c>
      <c r="CJ86" s="76">
        <f>LARGE(H86:CD86,6)</f>
        <v>49.262499999999996</v>
      </c>
      <c r="CK86" s="76">
        <f>LARGE(H86:CD86,7)</f>
        <v>49.1858407079646</v>
      </c>
      <c r="CL86" s="76">
        <f>LARGE(H86:CD86,8)</f>
        <v>46.25714285714285</v>
      </c>
      <c r="CM86" s="76">
        <f>LARGE(H86:CD86,9)</f>
        <v>46.18120805369127</v>
      </c>
      <c r="CN86" s="76">
        <f>LARGE(H86:CD86,10)</f>
        <v>28.78947368421052</v>
      </c>
      <c r="CO86" s="105">
        <f t="shared" si="23"/>
        <v>555.0612592593322</v>
      </c>
    </row>
    <row r="87" spans="1:93" ht="15">
      <c r="A87" s="56">
        <v>3</v>
      </c>
      <c r="B87" s="23" t="s">
        <v>237</v>
      </c>
      <c r="C87" s="217">
        <v>1952</v>
      </c>
      <c r="D87" s="32">
        <v>60</v>
      </c>
      <c r="E87" s="1" t="s">
        <v>64</v>
      </c>
      <c r="F87" s="27" t="s">
        <v>87</v>
      </c>
      <c r="G87" s="25" t="s">
        <v>62</v>
      </c>
      <c r="O87" s="27"/>
      <c r="P87" s="218"/>
      <c r="Q87" s="59"/>
      <c r="R87" s="27">
        <v>75.46902654867256</v>
      </c>
      <c r="AA87" s="60"/>
      <c r="AB87" s="20"/>
      <c r="AC87" s="20"/>
      <c r="AD87" s="20"/>
      <c r="AE87" s="20"/>
      <c r="AF87" s="61"/>
      <c r="AG87" s="20">
        <v>64.98780487804879</v>
      </c>
      <c r="AH87" s="20"/>
      <c r="AI87" s="20"/>
      <c r="AJ87" s="20"/>
      <c r="AK87" s="63"/>
      <c r="AL87" s="61"/>
      <c r="AM87" s="63"/>
      <c r="AN87" s="20">
        <v>60.05263157894737</v>
      </c>
      <c r="AO87" s="20"/>
      <c r="AP87" s="20"/>
      <c r="AQ87" s="20"/>
      <c r="AR87" s="61"/>
      <c r="AS87" s="20"/>
      <c r="AT87" s="63"/>
      <c r="AU87" s="20"/>
      <c r="AV87" s="20"/>
      <c r="AW87" s="61"/>
      <c r="AX87" s="20"/>
      <c r="AY87" s="20"/>
      <c r="AZ87" s="20"/>
      <c r="BA87" s="63"/>
      <c r="BB87" s="61"/>
      <c r="BC87" s="20"/>
      <c r="BD87" s="63"/>
      <c r="BE87" s="20"/>
      <c r="BF87" s="20">
        <v>87.625</v>
      </c>
      <c r="BG87" s="20"/>
      <c r="BH87" s="20"/>
      <c r="BI87" s="61">
        <v>78.9625</v>
      </c>
      <c r="BJ87" s="20"/>
      <c r="BK87" s="63"/>
      <c r="BL87" s="20"/>
      <c r="BM87" s="20"/>
      <c r="BN87" s="61">
        <v>44.56</v>
      </c>
      <c r="BO87" s="20"/>
      <c r="BP87" s="20"/>
      <c r="BQ87" s="63"/>
      <c r="BR87" s="20"/>
      <c r="BS87" s="20"/>
      <c r="BT87" s="61">
        <v>67</v>
      </c>
      <c r="BU87" s="63"/>
      <c r="BV87" s="61"/>
      <c r="BW87" s="20"/>
      <c r="BX87" s="20"/>
      <c r="BY87" s="63"/>
      <c r="BZ87" s="68"/>
      <c r="CA87" s="20"/>
      <c r="CB87" s="20"/>
      <c r="CC87" s="20"/>
      <c r="CD87" s="20"/>
      <c r="CE87" s="76">
        <f t="shared" si="18"/>
        <v>87.625</v>
      </c>
      <c r="CF87" s="76">
        <f t="shared" si="19"/>
        <v>78.9625</v>
      </c>
      <c r="CG87" s="76">
        <f t="shared" si="20"/>
        <v>75.46902654867256</v>
      </c>
      <c r="CH87" s="76">
        <f t="shared" si="21"/>
        <v>67</v>
      </c>
      <c r="CI87" s="76">
        <f t="shared" si="22"/>
        <v>64.98780487804879</v>
      </c>
      <c r="CJ87" s="76">
        <f>LARGE(H87:CD87,6)</f>
        <v>60.05263157894737</v>
      </c>
      <c r="CK87" s="76">
        <f>LARGE(H87:CD87,7)</f>
        <v>44.56</v>
      </c>
      <c r="CL87" s="76">
        <v>0</v>
      </c>
      <c r="CM87" s="76">
        <v>0</v>
      </c>
      <c r="CN87" s="76">
        <v>0</v>
      </c>
      <c r="CO87" s="105">
        <f t="shared" si="23"/>
        <v>478.65696300566873</v>
      </c>
    </row>
    <row r="88" spans="1:93" ht="15">
      <c r="A88" s="57">
        <v>4</v>
      </c>
      <c r="B88" s="23" t="s">
        <v>110</v>
      </c>
      <c r="C88" s="217">
        <v>1950</v>
      </c>
      <c r="D88" s="32">
        <v>60</v>
      </c>
      <c r="E88" s="1" t="s">
        <v>64</v>
      </c>
      <c r="F88" s="20" t="s">
        <v>93</v>
      </c>
      <c r="G88" s="25" t="s">
        <v>62</v>
      </c>
      <c r="N88" s="27">
        <v>48.83892617449664</v>
      </c>
      <c r="P88" s="218"/>
      <c r="R88" s="27">
        <v>58.82300884955752</v>
      </c>
      <c r="W88" s="58"/>
      <c r="X88" s="27"/>
      <c r="Y88" s="27"/>
      <c r="Z88" s="27"/>
      <c r="AA88" s="60"/>
      <c r="AB88" s="20"/>
      <c r="AC88" s="20"/>
      <c r="AD88" s="20"/>
      <c r="AE88" s="20"/>
      <c r="AF88" s="61">
        <v>60.23076923076923</v>
      </c>
      <c r="AG88" s="20"/>
      <c r="AH88" s="20"/>
      <c r="AI88" s="20"/>
      <c r="AJ88" s="20"/>
      <c r="AK88" s="63"/>
      <c r="AL88" s="61"/>
      <c r="AM88" s="63"/>
      <c r="AN88" s="20">
        <v>40.94736842105263</v>
      </c>
      <c r="AO88" s="20"/>
      <c r="AP88" s="20"/>
      <c r="AQ88" s="20"/>
      <c r="AR88" s="61"/>
      <c r="AS88" s="20"/>
      <c r="AT88" s="63">
        <v>61.5</v>
      </c>
      <c r="AU88" s="20"/>
      <c r="AV88" s="20"/>
      <c r="AW88" s="61"/>
      <c r="AX88" s="20"/>
      <c r="AY88" s="20">
        <v>57.57142857142857</v>
      </c>
      <c r="AZ88" s="20"/>
      <c r="BA88" s="63"/>
      <c r="BB88" s="61"/>
      <c r="BC88" s="20"/>
      <c r="BD88" s="63"/>
      <c r="BE88" s="20"/>
      <c r="BF88" s="20"/>
      <c r="BG88" s="20"/>
      <c r="BH88" s="20"/>
      <c r="BI88" s="61"/>
      <c r="BJ88" s="20"/>
      <c r="BK88" s="63"/>
      <c r="BL88" s="20"/>
      <c r="BM88" s="20"/>
      <c r="BN88" s="61"/>
      <c r="BO88" s="20"/>
      <c r="BP88" s="20"/>
      <c r="BQ88" s="63"/>
      <c r="BR88" s="20"/>
      <c r="BS88" s="20"/>
      <c r="BT88" s="61"/>
      <c r="BU88" s="63"/>
      <c r="BV88" s="61"/>
      <c r="BW88" s="20"/>
      <c r="BX88" s="20"/>
      <c r="BY88" s="63"/>
      <c r="BZ88" s="68">
        <v>74.77012563983249</v>
      </c>
      <c r="CA88" s="76">
        <v>34.942857142857136</v>
      </c>
      <c r="CB88" s="20"/>
      <c r="CC88" s="20"/>
      <c r="CD88" s="20"/>
      <c r="CE88" s="76">
        <f t="shared" si="18"/>
        <v>74.77012563983249</v>
      </c>
      <c r="CF88" s="76">
        <f t="shared" si="19"/>
        <v>61.5</v>
      </c>
      <c r="CG88" s="76">
        <f t="shared" si="20"/>
        <v>60.23076923076923</v>
      </c>
      <c r="CH88" s="76">
        <f t="shared" si="21"/>
        <v>58.82300884955752</v>
      </c>
      <c r="CI88" s="76">
        <f t="shared" si="22"/>
        <v>57.57142857142857</v>
      </c>
      <c r="CJ88" s="76">
        <f>LARGE(H88:CD88,6)</f>
        <v>48.83892617449664</v>
      </c>
      <c r="CK88" s="76">
        <f>LARGE(H88:CD88,7)</f>
        <v>40.94736842105263</v>
      </c>
      <c r="CL88" s="76">
        <f>LARGE(H88:CD88,8)</f>
        <v>34.942857142857136</v>
      </c>
      <c r="CM88" s="76">
        <v>0</v>
      </c>
      <c r="CN88" s="76">
        <v>0</v>
      </c>
      <c r="CO88" s="105">
        <f t="shared" si="23"/>
        <v>437.6244840299942</v>
      </c>
    </row>
    <row r="89" spans="1:93" ht="15.75" thickBot="1">
      <c r="A89" s="57">
        <v>5</v>
      </c>
      <c r="B89" s="23" t="s">
        <v>186</v>
      </c>
      <c r="C89" s="217">
        <v>1950</v>
      </c>
      <c r="D89" s="217">
        <v>60</v>
      </c>
      <c r="E89" s="1" t="s">
        <v>64</v>
      </c>
      <c r="F89" s="27" t="s">
        <v>187</v>
      </c>
      <c r="G89" s="25" t="s">
        <v>62</v>
      </c>
      <c r="P89" s="218"/>
      <c r="R89" s="217"/>
      <c r="W89" s="58">
        <v>41.699999999999996</v>
      </c>
      <c r="AA89" s="60"/>
      <c r="AB89" s="20"/>
      <c r="AC89" s="20"/>
      <c r="AD89" s="20"/>
      <c r="AE89" s="20"/>
      <c r="AF89" s="61"/>
      <c r="AG89" s="20"/>
      <c r="AH89" s="20"/>
      <c r="AI89" s="20"/>
      <c r="AJ89" s="20"/>
      <c r="AK89" s="63"/>
      <c r="AL89" s="61">
        <v>17.9942396313364</v>
      </c>
      <c r="AM89" s="63"/>
      <c r="AN89" s="20"/>
      <c r="AO89" s="20"/>
      <c r="AP89" s="20"/>
      <c r="AQ89" s="20"/>
      <c r="AR89" s="61"/>
      <c r="AS89" s="20"/>
      <c r="AT89" s="63"/>
      <c r="AU89" s="20"/>
      <c r="AV89" s="20"/>
      <c r="AW89" s="61"/>
      <c r="AX89" s="20"/>
      <c r="AY89" s="20"/>
      <c r="AZ89" s="20"/>
      <c r="BA89" s="63"/>
      <c r="BB89" s="61"/>
      <c r="BC89" s="20"/>
      <c r="BD89" s="63"/>
      <c r="BE89" s="20"/>
      <c r="BF89" s="20"/>
      <c r="BG89" s="20"/>
      <c r="BH89" s="20"/>
      <c r="BI89" s="61"/>
      <c r="BJ89" s="20"/>
      <c r="BK89" s="63"/>
      <c r="BL89" s="20"/>
      <c r="BM89" s="20"/>
      <c r="BN89" s="61"/>
      <c r="BO89" s="20"/>
      <c r="BP89" s="20"/>
      <c r="BQ89" s="63"/>
      <c r="BR89" s="20">
        <v>50.5</v>
      </c>
      <c r="BS89" s="20">
        <v>23.846153846153854</v>
      </c>
      <c r="BT89" s="61"/>
      <c r="BU89" s="63"/>
      <c r="BV89" s="61"/>
      <c r="BW89" s="20"/>
      <c r="BX89" s="20"/>
      <c r="BY89" s="63"/>
      <c r="BZ89" s="68">
        <v>37.45509539320614</v>
      </c>
      <c r="CA89" s="20"/>
      <c r="CB89" s="20"/>
      <c r="CC89" s="20"/>
      <c r="CD89" s="20"/>
      <c r="CE89" s="76">
        <f t="shared" si="18"/>
        <v>50.5</v>
      </c>
      <c r="CF89" s="76">
        <f t="shared" si="19"/>
        <v>41.699999999999996</v>
      </c>
      <c r="CG89" s="76">
        <f t="shared" si="20"/>
        <v>37.45509539320614</v>
      </c>
      <c r="CH89" s="76">
        <f t="shared" si="21"/>
        <v>23.846153846153854</v>
      </c>
      <c r="CI89" s="76">
        <f t="shared" si="22"/>
        <v>17.9942396313364</v>
      </c>
      <c r="CJ89" s="76">
        <v>0</v>
      </c>
      <c r="CK89" s="76">
        <v>0</v>
      </c>
      <c r="CL89" s="76">
        <v>0</v>
      </c>
      <c r="CM89" s="76">
        <v>0</v>
      </c>
      <c r="CN89" s="76">
        <v>0</v>
      </c>
      <c r="CO89" s="105">
        <f t="shared" si="23"/>
        <v>171.4954888706964</v>
      </c>
    </row>
    <row r="90" spans="1:93" ht="15">
      <c r="A90" s="122">
        <v>1</v>
      </c>
      <c r="B90" s="131" t="s">
        <v>141</v>
      </c>
      <c r="C90" s="87">
        <v>1947</v>
      </c>
      <c r="D90" s="87">
        <v>65</v>
      </c>
      <c r="E90" s="124" t="s">
        <v>64</v>
      </c>
      <c r="F90" s="90" t="s">
        <v>142</v>
      </c>
      <c r="G90" s="91" t="s">
        <v>62</v>
      </c>
      <c r="H90" s="122"/>
      <c r="I90" s="124"/>
      <c r="J90" s="124"/>
      <c r="K90" s="124"/>
      <c r="L90" s="125"/>
      <c r="M90" s="95">
        <v>84.43145161290323</v>
      </c>
      <c r="N90" s="124"/>
      <c r="O90" s="124"/>
      <c r="P90" s="96"/>
      <c r="Q90" s="125"/>
      <c r="R90" s="87"/>
      <c r="S90" s="124"/>
      <c r="T90" s="124"/>
      <c r="U90" s="124"/>
      <c r="V90" s="124"/>
      <c r="W90" s="97"/>
      <c r="X90" s="95"/>
      <c r="Y90" s="95"/>
      <c r="Z90" s="95"/>
      <c r="AA90" s="98"/>
      <c r="AB90" s="90"/>
      <c r="AC90" s="90"/>
      <c r="AD90" s="90"/>
      <c r="AE90" s="90"/>
      <c r="AF90" s="99">
        <v>66.15384615384616</v>
      </c>
      <c r="AG90" s="90"/>
      <c r="AH90" s="90"/>
      <c r="AI90" s="90"/>
      <c r="AJ90" s="90"/>
      <c r="AK90" s="100"/>
      <c r="AL90" s="99"/>
      <c r="AM90" s="100"/>
      <c r="AN90" s="90"/>
      <c r="AO90" s="90"/>
      <c r="AP90" s="90"/>
      <c r="AQ90" s="90"/>
      <c r="AR90" s="99"/>
      <c r="AS90" s="90"/>
      <c r="AT90" s="100"/>
      <c r="AU90" s="90"/>
      <c r="AV90" s="90"/>
      <c r="AW90" s="99"/>
      <c r="AX90" s="101">
        <v>55.214285714285715</v>
      </c>
      <c r="AY90" s="90"/>
      <c r="AZ90" s="90"/>
      <c r="BA90" s="100"/>
      <c r="BB90" s="99"/>
      <c r="BC90" s="90">
        <v>59.86486486486486</v>
      </c>
      <c r="BD90" s="100"/>
      <c r="BE90" s="90"/>
      <c r="BF90" s="90"/>
      <c r="BG90" s="90"/>
      <c r="BH90" s="90"/>
      <c r="BI90" s="99"/>
      <c r="BJ90" s="90"/>
      <c r="BK90" s="100"/>
      <c r="BL90" s="90"/>
      <c r="BM90" s="90"/>
      <c r="BN90" s="99"/>
      <c r="BO90" s="90">
        <v>31.9375</v>
      </c>
      <c r="BP90" s="90"/>
      <c r="BQ90" s="100"/>
      <c r="BR90" s="90"/>
      <c r="BS90" s="90"/>
      <c r="BT90" s="99"/>
      <c r="BU90" s="100"/>
      <c r="BV90" s="99"/>
      <c r="BW90" s="90"/>
      <c r="BX90" s="90"/>
      <c r="BY90" s="100"/>
      <c r="BZ90" s="102"/>
      <c r="CA90" s="103">
        <v>57.57142857142857</v>
      </c>
      <c r="CB90" s="90"/>
      <c r="CC90" s="90"/>
      <c r="CD90" s="90"/>
      <c r="CE90" s="103">
        <f t="shared" si="18"/>
        <v>84.43145161290323</v>
      </c>
      <c r="CF90" s="103">
        <f t="shared" si="19"/>
        <v>66.15384615384616</v>
      </c>
      <c r="CG90" s="103">
        <f t="shared" si="20"/>
        <v>59.86486486486486</v>
      </c>
      <c r="CH90" s="103">
        <f t="shared" si="21"/>
        <v>57.57142857142857</v>
      </c>
      <c r="CI90" s="103">
        <f t="shared" si="22"/>
        <v>55.214285714285715</v>
      </c>
      <c r="CJ90" s="103">
        <f aca="true" t="shared" si="24" ref="CJ90:CJ106">LARGE(H90:CD90,6)</f>
        <v>31.9375</v>
      </c>
      <c r="CK90" s="103">
        <v>0</v>
      </c>
      <c r="CL90" s="103">
        <v>0</v>
      </c>
      <c r="CM90" s="103">
        <v>0</v>
      </c>
      <c r="CN90" s="103">
        <v>0</v>
      </c>
      <c r="CO90" s="104">
        <f t="shared" si="23"/>
        <v>355.17337691732854</v>
      </c>
    </row>
    <row r="91" spans="1:93" ht="15.75" thickBot="1">
      <c r="A91" s="106">
        <v>2</v>
      </c>
      <c r="B91" s="107" t="s">
        <v>173</v>
      </c>
      <c r="C91" s="128">
        <v>1946</v>
      </c>
      <c r="D91" s="109">
        <v>65</v>
      </c>
      <c r="E91" s="111" t="s">
        <v>64</v>
      </c>
      <c r="F91" s="111" t="s">
        <v>87</v>
      </c>
      <c r="G91" s="128" t="s">
        <v>62</v>
      </c>
      <c r="H91" s="106"/>
      <c r="I91" s="112"/>
      <c r="J91" s="112"/>
      <c r="K91" s="111"/>
      <c r="L91" s="113"/>
      <c r="M91" s="114">
        <v>13.375</v>
      </c>
      <c r="N91" s="112"/>
      <c r="O91" s="112"/>
      <c r="P91" s="219"/>
      <c r="Q91" s="113"/>
      <c r="R91" s="220"/>
      <c r="S91" s="114">
        <v>15.460674157303373</v>
      </c>
      <c r="T91" s="112"/>
      <c r="U91" s="112"/>
      <c r="V91" s="112"/>
      <c r="W91" s="115">
        <v>6.499999999999986</v>
      </c>
      <c r="X91" s="114"/>
      <c r="Y91" s="114"/>
      <c r="Z91" s="114"/>
      <c r="AA91" s="116"/>
      <c r="AB91" s="111"/>
      <c r="AC91" s="114">
        <v>10.42857142857143</v>
      </c>
      <c r="AD91" s="111"/>
      <c r="AE91" s="111"/>
      <c r="AF91" s="117">
        <v>5.230769230769226</v>
      </c>
      <c r="AG91" s="111"/>
      <c r="AH91" s="111"/>
      <c r="AI91" s="111"/>
      <c r="AJ91" s="111"/>
      <c r="AK91" s="118"/>
      <c r="AL91" s="117">
        <v>6.70276497695852</v>
      </c>
      <c r="AM91" s="118"/>
      <c r="AN91" s="111"/>
      <c r="AO91" s="111">
        <v>1</v>
      </c>
      <c r="AP91" s="111"/>
      <c r="AQ91" s="111"/>
      <c r="AR91" s="117"/>
      <c r="AS91" s="111">
        <v>15.142857142857139</v>
      </c>
      <c r="AT91" s="118"/>
      <c r="AU91" s="111"/>
      <c r="AV91" s="111"/>
      <c r="AW91" s="117"/>
      <c r="AX91" s="134">
        <v>10.42857142857143</v>
      </c>
      <c r="AY91" s="111"/>
      <c r="AZ91" s="111"/>
      <c r="BA91" s="118"/>
      <c r="BB91" s="117"/>
      <c r="BC91" s="111">
        <v>5.013513513513502</v>
      </c>
      <c r="BD91" s="118"/>
      <c r="BE91" s="111">
        <v>15.932960893854741</v>
      </c>
      <c r="BF91" s="111"/>
      <c r="BG91" s="111"/>
      <c r="BH91" s="111"/>
      <c r="BI91" s="117">
        <v>3.4749999999999943</v>
      </c>
      <c r="BJ91" s="111"/>
      <c r="BK91" s="118"/>
      <c r="BL91" s="111">
        <v>2</v>
      </c>
      <c r="BM91" s="111"/>
      <c r="BN91" s="117"/>
      <c r="BO91" s="111">
        <v>1</v>
      </c>
      <c r="BP91" s="111"/>
      <c r="BQ91" s="118"/>
      <c r="BR91" s="111"/>
      <c r="BS91" s="111"/>
      <c r="BT91" s="117">
        <v>3.357142857142861</v>
      </c>
      <c r="BU91" s="118"/>
      <c r="BV91" s="117"/>
      <c r="BW91" s="111"/>
      <c r="BX91" s="111"/>
      <c r="BY91" s="118"/>
      <c r="BZ91" s="119">
        <v>6.712424383434154</v>
      </c>
      <c r="CA91" s="111"/>
      <c r="CB91" s="120">
        <v>7</v>
      </c>
      <c r="CC91" s="111"/>
      <c r="CD91" s="111"/>
      <c r="CE91" s="120">
        <f t="shared" si="18"/>
        <v>15.932960893854741</v>
      </c>
      <c r="CF91" s="120">
        <f t="shared" si="19"/>
        <v>15.460674157303373</v>
      </c>
      <c r="CG91" s="120">
        <f t="shared" si="20"/>
        <v>15.142857142857139</v>
      </c>
      <c r="CH91" s="120">
        <f t="shared" si="21"/>
        <v>13.375</v>
      </c>
      <c r="CI91" s="120">
        <f t="shared" si="22"/>
        <v>10.42857142857143</v>
      </c>
      <c r="CJ91" s="120">
        <f t="shared" si="24"/>
        <v>10.42857142857143</v>
      </c>
      <c r="CK91" s="120">
        <f>LARGE(H91:CD91,7)</f>
        <v>7</v>
      </c>
      <c r="CL91" s="120">
        <f>LARGE(H91:CD91,8)</f>
        <v>6.712424383434154</v>
      </c>
      <c r="CM91" s="120">
        <f>LARGE(H91:CD91,9)</f>
        <v>6.70276497695852</v>
      </c>
      <c r="CN91" s="120">
        <f>LARGE(H91:CD91,10)</f>
        <v>6.499999999999986</v>
      </c>
      <c r="CO91" s="121">
        <f t="shared" si="23"/>
        <v>107.68382441155077</v>
      </c>
    </row>
    <row r="92" spans="1:93" ht="15">
      <c r="A92" s="122">
        <v>1</v>
      </c>
      <c r="B92" s="89" t="s">
        <v>170</v>
      </c>
      <c r="C92" s="87">
        <v>1940</v>
      </c>
      <c r="D92" s="123">
        <v>70</v>
      </c>
      <c r="E92" s="124" t="s">
        <v>64</v>
      </c>
      <c r="F92" s="90" t="s">
        <v>171</v>
      </c>
      <c r="G92" s="91" t="s">
        <v>62</v>
      </c>
      <c r="H92" s="122"/>
      <c r="I92" s="124"/>
      <c r="J92" s="124"/>
      <c r="K92" s="124"/>
      <c r="L92" s="125"/>
      <c r="M92" s="124"/>
      <c r="N92" s="95">
        <v>29.57046979865771</v>
      </c>
      <c r="O92" s="124"/>
      <c r="P92" s="96"/>
      <c r="Q92" s="125"/>
      <c r="R92" s="87"/>
      <c r="S92" s="124"/>
      <c r="T92" s="124"/>
      <c r="U92" s="124"/>
      <c r="V92" s="124"/>
      <c r="W92" s="97"/>
      <c r="X92" s="95"/>
      <c r="Y92" s="95"/>
      <c r="Z92" s="95"/>
      <c r="AA92" s="98"/>
      <c r="AB92" s="95">
        <v>37.245901639344254</v>
      </c>
      <c r="AC92" s="90"/>
      <c r="AD92" s="90"/>
      <c r="AE92" s="90"/>
      <c r="AF92" s="99"/>
      <c r="AG92" s="90">
        <v>32.390243902439025</v>
      </c>
      <c r="AH92" s="90"/>
      <c r="AI92" s="90"/>
      <c r="AJ92" s="90"/>
      <c r="AK92" s="100"/>
      <c r="AL92" s="99"/>
      <c r="AM92" s="100"/>
      <c r="AN92" s="90">
        <v>14.89473684210526</v>
      </c>
      <c r="AO92" s="90"/>
      <c r="AP92" s="90"/>
      <c r="AQ92" s="90"/>
      <c r="AR92" s="99"/>
      <c r="AS92" s="90"/>
      <c r="AT92" s="100"/>
      <c r="AU92" s="90"/>
      <c r="AV92" s="90"/>
      <c r="AW92" s="99"/>
      <c r="AX92" s="90"/>
      <c r="AY92" s="90"/>
      <c r="AZ92" s="90"/>
      <c r="BA92" s="100"/>
      <c r="BB92" s="99"/>
      <c r="BC92" s="90"/>
      <c r="BD92" s="100"/>
      <c r="BE92" s="90"/>
      <c r="BF92" s="90">
        <v>47.51293103448276</v>
      </c>
      <c r="BG92" s="90"/>
      <c r="BH92" s="90"/>
      <c r="BI92" s="99"/>
      <c r="BJ92" s="90"/>
      <c r="BK92" s="100"/>
      <c r="BL92" s="90"/>
      <c r="BM92" s="90"/>
      <c r="BN92" s="99"/>
      <c r="BO92" s="90"/>
      <c r="BP92" s="90"/>
      <c r="BQ92" s="100"/>
      <c r="BR92" s="90"/>
      <c r="BS92" s="90">
        <v>54.30769230769231</v>
      </c>
      <c r="BT92" s="99">
        <v>31.64285714285714</v>
      </c>
      <c r="BU92" s="100"/>
      <c r="BV92" s="99"/>
      <c r="BW92" s="90"/>
      <c r="BX92" s="90"/>
      <c r="BY92" s="100"/>
      <c r="BZ92" s="102">
        <v>54.408096789204286</v>
      </c>
      <c r="CA92" s="103">
        <v>16.55714285714285</v>
      </c>
      <c r="CB92" s="90"/>
      <c r="CC92" s="90"/>
      <c r="CD92" s="90"/>
      <c r="CE92" s="103">
        <f t="shared" si="18"/>
        <v>54.408096789204286</v>
      </c>
      <c r="CF92" s="103">
        <f t="shared" si="19"/>
        <v>54.30769230769231</v>
      </c>
      <c r="CG92" s="103">
        <f t="shared" si="20"/>
        <v>47.51293103448276</v>
      </c>
      <c r="CH92" s="103">
        <f t="shared" si="21"/>
        <v>37.245901639344254</v>
      </c>
      <c r="CI92" s="103">
        <f t="shared" si="22"/>
        <v>32.390243902439025</v>
      </c>
      <c r="CJ92" s="103">
        <f t="shared" si="24"/>
        <v>31.64285714285714</v>
      </c>
      <c r="CK92" s="103">
        <f>LARGE(H92:CD92,7)</f>
        <v>29.57046979865771</v>
      </c>
      <c r="CL92" s="103">
        <f>LARGE(H92:CD92,8)</f>
        <v>16.55714285714285</v>
      </c>
      <c r="CM92" s="103">
        <f>LARGE(H92:CD92,9)</f>
        <v>14.89473684210526</v>
      </c>
      <c r="CN92" s="103">
        <v>0</v>
      </c>
      <c r="CO92" s="104">
        <f t="shared" si="23"/>
        <v>318.5300723139256</v>
      </c>
    </row>
    <row r="93" spans="1:93" ht="15">
      <c r="A93" s="57">
        <v>2</v>
      </c>
      <c r="B93" s="23" t="s">
        <v>154</v>
      </c>
      <c r="C93" s="25">
        <v>1939</v>
      </c>
      <c r="D93" s="32">
        <v>70</v>
      </c>
      <c r="E93" s="20" t="s">
        <v>64</v>
      </c>
      <c r="F93" s="20" t="s">
        <v>155</v>
      </c>
      <c r="G93" s="25" t="s">
        <v>62</v>
      </c>
      <c r="H93" s="57"/>
      <c r="I93" s="21"/>
      <c r="J93" s="21"/>
      <c r="K93" s="20"/>
      <c r="L93" s="59"/>
      <c r="M93" s="21"/>
      <c r="N93" s="21"/>
      <c r="O93" s="21"/>
      <c r="P93" s="218"/>
      <c r="Q93" s="59"/>
      <c r="R93" s="217"/>
      <c r="S93" s="27">
        <v>48.8314606741573</v>
      </c>
      <c r="T93" s="21"/>
      <c r="U93" s="21"/>
      <c r="V93" s="21"/>
      <c r="W93" s="58">
        <v>43.9</v>
      </c>
      <c r="X93" s="27"/>
      <c r="Y93" s="27"/>
      <c r="Z93" s="27"/>
      <c r="AA93" s="60"/>
      <c r="AB93" s="20"/>
      <c r="AC93" s="20"/>
      <c r="AD93" s="20"/>
      <c r="AE93" s="20"/>
      <c r="AF93" s="61"/>
      <c r="AG93" s="20"/>
      <c r="AH93" s="20"/>
      <c r="AI93" s="20"/>
      <c r="AJ93" s="20"/>
      <c r="AK93" s="63"/>
      <c r="AL93" s="61"/>
      <c r="AM93" s="63"/>
      <c r="AN93" s="20"/>
      <c r="AO93" s="20">
        <v>24.896551724137936</v>
      </c>
      <c r="AP93" s="20"/>
      <c r="AQ93" s="20"/>
      <c r="AR93" s="61"/>
      <c r="AS93" s="20"/>
      <c r="AT93" s="63"/>
      <c r="AU93" s="20"/>
      <c r="AV93" s="20"/>
      <c r="AW93" s="61"/>
      <c r="AX93" s="20"/>
      <c r="AY93" s="20"/>
      <c r="AZ93" s="20"/>
      <c r="BA93" s="63"/>
      <c r="BB93" s="61"/>
      <c r="BC93" s="20"/>
      <c r="BD93" s="63"/>
      <c r="BE93" s="20"/>
      <c r="BF93" s="20"/>
      <c r="BG93" s="20"/>
      <c r="BH93" s="20"/>
      <c r="BI93" s="61"/>
      <c r="BJ93" s="20"/>
      <c r="BK93" s="63"/>
      <c r="BL93" s="20">
        <v>30</v>
      </c>
      <c r="BM93" s="20"/>
      <c r="BN93" s="61"/>
      <c r="BO93" s="20"/>
      <c r="BP93" s="20"/>
      <c r="BQ93" s="63"/>
      <c r="BR93" s="20"/>
      <c r="BS93" s="20">
        <v>46.69230769230769</v>
      </c>
      <c r="BT93" s="61">
        <v>29.285714285714278</v>
      </c>
      <c r="BU93" s="63"/>
      <c r="BV93" s="61"/>
      <c r="BW93" s="20"/>
      <c r="BX93" s="20"/>
      <c r="BY93" s="63"/>
      <c r="BZ93" s="68"/>
      <c r="CA93" s="20"/>
      <c r="CB93" s="20"/>
      <c r="CC93" s="20"/>
      <c r="CD93" s="20"/>
      <c r="CE93" s="76">
        <f t="shared" si="18"/>
        <v>48.8314606741573</v>
      </c>
      <c r="CF93" s="76">
        <f t="shared" si="19"/>
        <v>46.69230769230769</v>
      </c>
      <c r="CG93" s="76">
        <f t="shared" si="20"/>
        <v>43.9</v>
      </c>
      <c r="CH93" s="76">
        <f t="shared" si="21"/>
        <v>30</v>
      </c>
      <c r="CI93" s="76">
        <f t="shared" si="22"/>
        <v>29.285714285714278</v>
      </c>
      <c r="CJ93" s="76">
        <f t="shared" si="24"/>
        <v>24.896551724137936</v>
      </c>
      <c r="CK93" s="76">
        <v>0</v>
      </c>
      <c r="CL93" s="76">
        <v>0</v>
      </c>
      <c r="CM93" s="76">
        <v>0</v>
      </c>
      <c r="CN93" s="76">
        <v>0</v>
      </c>
      <c r="CO93" s="105">
        <f t="shared" si="23"/>
        <v>223.6060343763172</v>
      </c>
    </row>
    <row r="94" spans="1:93" ht="15">
      <c r="A94" s="57">
        <v>3</v>
      </c>
      <c r="B94" s="23" t="s">
        <v>255</v>
      </c>
      <c r="C94" s="25">
        <v>1940</v>
      </c>
      <c r="D94" s="32">
        <v>70</v>
      </c>
      <c r="E94" s="20" t="s">
        <v>64</v>
      </c>
      <c r="F94" s="20" t="s">
        <v>87</v>
      </c>
      <c r="G94" s="25" t="s">
        <v>62</v>
      </c>
      <c r="H94" s="57"/>
      <c r="I94" s="21"/>
      <c r="J94" s="21"/>
      <c r="K94" s="20"/>
      <c r="L94" s="59"/>
      <c r="M94" s="21"/>
      <c r="N94" s="21"/>
      <c r="O94" s="21"/>
      <c r="P94" s="218"/>
      <c r="Q94" s="59"/>
      <c r="R94" s="217"/>
      <c r="S94" s="21"/>
      <c r="T94" s="21"/>
      <c r="U94" s="21"/>
      <c r="V94" s="21"/>
      <c r="W94" s="58">
        <v>17.5</v>
      </c>
      <c r="X94" s="27"/>
      <c r="Y94" s="27"/>
      <c r="Z94" s="27"/>
      <c r="AA94" s="60"/>
      <c r="AB94" s="20"/>
      <c r="AC94" s="27">
        <v>31.9795918367347</v>
      </c>
      <c r="AD94" s="20"/>
      <c r="AE94" s="20"/>
      <c r="AF94" s="61">
        <v>9.461538461538467</v>
      </c>
      <c r="AG94" s="20"/>
      <c r="AH94" s="20"/>
      <c r="AI94" s="20"/>
      <c r="AJ94" s="20"/>
      <c r="AK94" s="63"/>
      <c r="AL94" s="61"/>
      <c r="AM94" s="63"/>
      <c r="AN94" s="20"/>
      <c r="AO94" s="20">
        <v>4.413793103448285</v>
      </c>
      <c r="AP94" s="20"/>
      <c r="AQ94" s="20"/>
      <c r="AR94" s="61"/>
      <c r="AS94" s="20">
        <v>16.714285714285722</v>
      </c>
      <c r="AT94" s="63"/>
      <c r="AU94" s="20"/>
      <c r="AV94" s="20"/>
      <c r="AW94" s="61"/>
      <c r="AX94" s="20"/>
      <c r="AY94" s="20"/>
      <c r="AZ94" s="20"/>
      <c r="BA94" s="63"/>
      <c r="BB94" s="61"/>
      <c r="BC94" s="20"/>
      <c r="BD94" s="63"/>
      <c r="BE94" s="20"/>
      <c r="BF94" s="20"/>
      <c r="BG94" s="20"/>
      <c r="BH94" s="20"/>
      <c r="BI94" s="61">
        <v>4.7124999999999915</v>
      </c>
      <c r="BJ94" s="20"/>
      <c r="BK94" s="63"/>
      <c r="BL94" s="20">
        <v>1</v>
      </c>
      <c r="BM94" s="20"/>
      <c r="BN94" s="61"/>
      <c r="BO94" s="20"/>
      <c r="BP94" s="20"/>
      <c r="BQ94" s="63"/>
      <c r="BR94" s="20"/>
      <c r="BS94" s="20"/>
      <c r="BT94" s="61"/>
      <c r="BU94" s="63"/>
      <c r="BV94" s="61"/>
      <c r="BW94" s="20"/>
      <c r="BX94" s="20"/>
      <c r="BY94" s="63"/>
      <c r="BZ94" s="68"/>
      <c r="CA94" s="20"/>
      <c r="CB94" s="76">
        <v>22</v>
      </c>
      <c r="CC94" s="20"/>
      <c r="CD94" s="20"/>
      <c r="CE94" s="76">
        <f t="shared" si="18"/>
        <v>31.9795918367347</v>
      </c>
      <c r="CF94" s="76">
        <f t="shared" si="19"/>
        <v>22</v>
      </c>
      <c r="CG94" s="76">
        <f t="shared" si="20"/>
        <v>17.5</v>
      </c>
      <c r="CH94" s="76">
        <f t="shared" si="21"/>
        <v>16.714285714285722</v>
      </c>
      <c r="CI94" s="76">
        <f t="shared" si="22"/>
        <v>9.461538461538467</v>
      </c>
      <c r="CJ94" s="76">
        <f t="shared" si="24"/>
        <v>4.7124999999999915</v>
      </c>
      <c r="CK94" s="76">
        <f aca="true" t="shared" si="25" ref="CK94:CK102">LARGE(H94:CD94,7)</f>
        <v>4.413793103448285</v>
      </c>
      <c r="CL94" s="76">
        <f>LARGE(H94:CD94,8)</f>
        <v>1</v>
      </c>
      <c r="CM94" s="76">
        <v>0</v>
      </c>
      <c r="CN94" s="76">
        <v>0</v>
      </c>
      <c r="CO94" s="105">
        <f t="shared" si="23"/>
        <v>107.78170911600716</v>
      </c>
    </row>
    <row r="95" spans="1:93" ht="15.75" thickBot="1">
      <c r="A95" s="126">
        <v>4</v>
      </c>
      <c r="B95" s="107" t="s">
        <v>198</v>
      </c>
      <c r="C95" s="220">
        <v>1940</v>
      </c>
      <c r="D95" s="109">
        <v>70</v>
      </c>
      <c r="E95" s="127" t="s">
        <v>64</v>
      </c>
      <c r="F95" s="111"/>
      <c r="G95" s="128" t="s">
        <v>62</v>
      </c>
      <c r="H95" s="126"/>
      <c r="I95" s="129">
        <v>5.9090909090909065</v>
      </c>
      <c r="J95" s="127"/>
      <c r="K95" s="127"/>
      <c r="L95" s="139"/>
      <c r="M95" s="127"/>
      <c r="N95" s="127"/>
      <c r="O95" s="127"/>
      <c r="P95" s="219"/>
      <c r="Q95" s="139"/>
      <c r="R95" s="220"/>
      <c r="S95" s="127"/>
      <c r="T95" s="127"/>
      <c r="U95" s="127"/>
      <c r="V95" s="127"/>
      <c r="W95" s="115"/>
      <c r="X95" s="114">
        <v>4.074534161490675</v>
      </c>
      <c r="Y95" s="114"/>
      <c r="Z95" s="114"/>
      <c r="AA95" s="116"/>
      <c r="AB95" s="111"/>
      <c r="AC95" s="111"/>
      <c r="AD95" s="111"/>
      <c r="AE95" s="111"/>
      <c r="AF95" s="117"/>
      <c r="AG95" s="111">
        <v>5.829268292682926</v>
      </c>
      <c r="AH95" s="111"/>
      <c r="AI95" s="111"/>
      <c r="AJ95" s="111"/>
      <c r="AK95" s="118"/>
      <c r="AL95" s="117"/>
      <c r="AM95" s="118"/>
      <c r="AN95" s="111"/>
      <c r="AO95" s="111"/>
      <c r="AP95" s="111"/>
      <c r="AQ95" s="111"/>
      <c r="AR95" s="117"/>
      <c r="AS95" s="111"/>
      <c r="AT95" s="118"/>
      <c r="AU95" s="111"/>
      <c r="AV95" s="111"/>
      <c r="AW95" s="117"/>
      <c r="AX95" s="111"/>
      <c r="AY95" s="111"/>
      <c r="AZ95" s="111"/>
      <c r="BA95" s="118"/>
      <c r="BB95" s="117"/>
      <c r="BC95" s="111"/>
      <c r="BD95" s="118"/>
      <c r="BE95" s="111"/>
      <c r="BF95" s="111">
        <v>10.387931034482762</v>
      </c>
      <c r="BG95" s="111"/>
      <c r="BH95" s="111"/>
      <c r="BI95" s="117">
        <v>5.950000000000003</v>
      </c>
      <c r="BJ95" s="111"/>
      <c r="BK95" s="118"/>
      <c r="BL95" s="111"/>
      <c r="BM95" s="111"/>
      <c r="BN95" s="117"/>
      <c r="BO95" s="111"/>
      <c r="BP95" s="111"/>
      <c r="BQ95" s="118"/>
      <c r="BR95" s="111"/>
      <c r="BS95" s="111"/>
      <c r="BT95" s="117">
        <v>12.785714285714278</v>
      </c>
      <c r="BU95" s="118"/>
      <c r="BV95" s="117"/>
      <c r="BW95" s="111"/>
      <c r="BX95" s="111"/>
      <c r="BY95" s="118"/>
      <c r="BZ95" s="119">
        <v>19.089343880874836</v>
      </c>
      <c r="CA95" s="111"/>
      <c r="CB95" s="111"/>
      <c r="CC95" s="111"/>
      <c r="CD95" s="111"/>
      <c r="CE95" s="120">
        <f t="shared" si="18"/>
        <v>19.089343880874836</v>
      </c>
      <c r="CF95" s="120">
        <f t="shared" si="19"/>
        <v>12.785714285714278</v>
      </c>
      <c r="CG95" s="120">
        <f t="shared" si="20"/>
        <v>10.387931034482762</v>
      </c>
      <c r="CH95" s="120">
        <f t="shared" si="21"/>
        <v>5.950000000000003</v>
      </c>
      <c r="CI95" s="120">
        <f t="shared" si="22"/>
        <v>5.9090909090909065</v>
      </c>
      <c r="CJ95" s="120">
        <f t="shared" si="24"/>
        <v>5.829268292682926</v>
      </c>
      <c r="CK95" s="120">
        <f t="shared" si="25"/>
        <v>4.074534161490675</v>
      </c>
      <c r="CL95" s="120">
        <v>0</v>
      </c>
      <c r="CM95" s="120">
        <v>0</v>
      </c>
      <c r="CN95" s="120">
        <v>0</v>
      </c>
      <c r="CO95" s="121">
        <f t="shared" si="23"/>
        <v>64.02588256433638</v>
      </c>
    </row>
    <row r="96" spans="1:93" ht="15">
      <c r="A96" s="88">
        <v>1</v>
      </c>
      <c r="B96" s="89" t="s">
        <v>256</v>
      </c>
      <c r="C96" s="91">
        <v>2005</v>
      </c>
      <c r="D96" s="123" t="s">
        <v>60</v>
      </c>
      <c r="E96" s="90" t="s">
        <v>64</v>
      </c>
      <c r="F96" s="90" t="s">
        <v>87</v>
      </c>
      <c r="G96" s="91" t="s">
        <v>62</v>
      </c>
      <c r="H96" s="88"/>
      <c r="I96" s="93"/>
      <c r="J96" s="93"/>
      <c r="K96" s="95">
        <v>95.20967741935483</v>
      </c>
      <c r="L96" s="94"/>
      <c r="M96" s="93"/>
      <c r="N96" s="93"/>
      <c r="O96" s="93">
        <v>1</v>
      </c>
      <c r="P96" s="96"/>
      <c r="Q96" s="94"/>
      <c r="R96" s="87"/>
      <c r="S96" s="93"/>
      <c r="T96" s="93"/>
      <c r="U96" s="95">
        <v>97.58536585365853</v>
      </c>
      <c r="V96" s="93"/>
      <c r="W96" s="97"/>
      <c r="X96" s="95"/>
      <c r="Y96" s="95"/>
      <c r="Z96" s="95">
        <v>93.50819672131148</v>
      </c>
      <c r="AA96" s="98"/>
      <c r="AB96" s="90"/>
      <c r="AC96" s="90"/>
      <c r="AD96" s="95">
        <v>86.89705882352942</v>
      </c>
      <c r="AE96" s="90"/>
      <c r="AF96" s="99"/>
      <c r="AG96" s="90"/>
      <c r="AH96" s="90"/>
      <c r="AI96" s="90">
        <v>89.57894736842105</v>
      </c>
      <c r="AJ96" s="90"/>
      <c r="AK96" s="100"/>
      <c r="AL96" s="99"/>
      <c r="AM96" s="100"/>
      <c r="AN96" s="90"/>
      <c r="AO96" s="90"/>
      <c r="AP96" s="90"/>
      <c r="AQ96" s="90">
        <v>100</v>
      </c>
      <c r="AR96" s="99">
        <v>100</v>
      </c>
      <c r="AS96" s="90"/>
      <c r="AT96" s="100"/>
      <c r="AU96" s="90">
        <v>100</v>
      </c>
      <c r="AV96" s="90">
        <v>82.78260869565217</v>
      </c>
      <c r="AW96" s="140">
        <v>88.12</v>
      </c>
      <c r="AX96" s="90"/>
      <c r="AY96" s="90"/>
      <c r="AZ96" s="90"/>
      <c r="BA96" s="100"/>
      <c r="BB96" s="99">
        <v>81.14285714285714</v>
      </c>
      <c r="BC96" s="90"/>
      <c r="BD96" s="100"/>
      <c r="BE96" s="90"/>
      <c r="BF96" s="90"/>
      <c r="BG96" s="90"/>
      <c r="BH96" s="90">
        <v>84.08928571428572</v>
      </c>
      <c r="BI96" s="99"/>
      <c r="BJ96" s="90">
        <v>100</v>
      </c>
      <c r="BK96" s="100"/>
      <c r="BL96" s="90"/>
      <c r="BM96" s="90">
        <v>93.8125</v>
      </c>
      <c r="BN96" s="99"/>
      <c r="BO96" s="90"/>
      <c r="BP96" s="90">
        <v>50.5</v>
      </c>
      <c r="BQ96" s="100">
        <v>100</v>
      </c>
      <c r="BR96" s="90"/>
      <c r="BS96" s="90"/>
      <c r="BT96" s="99"/>
      <c r="BU96" s="100">
        <v>94.64864864864865</v>
      </c>
      <c r="BV96" s="99"/>
      <c r="BW96" s="90"/>
      <c r="BX96" s="90"/>
      <c r="BY96" s="100">
        <v>100</v>
      </c>
      <c r="BZ96" s="102"/>
      <c r="CA96" s="90"/>
      <c r="CB96" s="90"/>
      <c r="CC96" s="103">
        <v>40.599999999999994</v>
      </c>
      <c r="CD96" s="103">
        <v>100</v>
      </c>
      <c r="CE96" s="103">
        <f t="shared" si="18"/>
        <v>100</v>
      </c>
      <c r="CF96" s="103">
        <f t="shared" si="19"/>
        <v>100</v>
      </c>
      <c r="CG96" s="103">
        <f t="shared" si="20"/>
        <v>100</v>
      </c>
      <c r="CH96" s="103">
        <f t="shared" si="21"/>
        <v>100</v>
      </c>
      <c r="CI96" s="103">
        <f t="shared" si="22"/>
        <v>100</v>
      </c>
      <c r="CJ96" s="103">
        <f t="shared" si="24"/>
        <v>100</v>
      </c>
      <c r="CK96" s="103">
        <f t="shared" si="25"/>
        <v>100</v>
      </c>
      <c r="CL96" s="103">
        <f aca="true" t="shared" si="26" ref="CL96:CL102">LARGE(H96:CD96,8)</f>
        <v>97.58536585365853</v>
      </c>
      <c r="CM96" s="103">
        <f>LARGE(H96:CD96,9)</f>
        <v>95.20967741935483</v>
      </c>
      <c r="CN96" s="103">
        <f>LARGE(H96:CD96,10)</f>
        <v>94.64864864864865</v>
      </c>
      <c r="CO96" s="104">
        <f t="shared" si="23"/>
        <v>987.4436919216621</v>
      </c>
    </row>
    <row r="97" spans="1:93" ht="15">
      <c r="A97" s="57">
        <v>2</v>
      </c>
      <c r="B97" s="22" t="s">
        <v>91</v>
      </c>
      <c r="C97" s="24">
        <v>2005</v>
      </c>
      <c r="D97" s="32" t="s">
        <v>60</v>
      </c>
      <c r="E97" s="26" t="s">
        <v>64</v>
      </c>
      <c r="F97" s="20"/>
      <c r="G97" s="24" t="s">
        <v>62</v>
      </c>
      <c r="H97" s="57"/>
      <c r="I97" s="21"/>
      <c r="J97" s="21"/>
      <c r="K97" s="20"/>
      <c r="L97" s="59"/>
      <c r="M97" s="21"/>
      <c r="N97" s="21"/>
      <c r="O97" s="21"/>
      <c r="P97" s="218"/>
      <c r="Q97" s="59"/>
      <c r="R97" s="217"/>
      <c r="S97" s="21"/>
      <c r="T97" s="21"/>
      <c r="U97" s="21"/>
      <c r="V97" s="21"/>
      <c r="W97" s="58"/>
      <c r="X97" s="27"/>
      <c r="Y97" s="27"/>
      <c r="Z97" s="27"/>
      <c r="AA97" s="60"/>
      <c r="AB97" s="20"/>
      <c r="AC97" s="20"/>
      <c r="AD97" s="27">
        <v>88.3529411764706</v>
      </c>
      <c r="AE97" s="20"/>
      <c r="AF97" s="61"/>
      <c r="AG97" s="20"/>
      <c r="AH97" s="20"/>
      <c r="AI97" s="20"/>
      <c r="AJ97" s="20"/>
      <c r="AK97" s="63"/>
      <c r="AL97" s="61"/>
      <c r="AM97" s="63"/>
      <c r="AN97" s="20"/>
      <c r="AO97" s="20"/>
      <c r="AP97" s="20">
        <v>46.69230769230769</v>
      </c>
      <c r="AQ97" s="20">
        <v>87.625</v>
      </c>
      <c r="AR97" s="61">
        <v>97.84782608695652</v>
      </c>
      <c r="AS97" s="20"/>
      <c r="AT97" s="63"/>
      <c r="AU97" s="20"/>
      <c r="AV97" s="20"/>
      <c r="AW97" s="65">
        <v>92.08</v>
      </c>
      <c r="AX97" s="20"/>
      <c r="AY97" s="20"/>
      <c r="AZ97" s="20"/>
      <c r="BA97" s="63"/>
      <c r="BB97" s="61">
        <v>85.85714285714286</v>
      </c>
      <c r="BC97" s="20"/>
      <c r="BD97" s="63"/>
      <c r="BE97" s="20"/>
      <c r="BF97" s="20"/>
      <c r="BG97" s="20"/>
      <c r="BH97" s="20">
        <v>87.625</v>
      </c>
      <c r="BI97" s="61"/>
      <c r="BJ97" s="20"/>
      <c r="BK97" s="63"/>
      <c r="BL97" s="20"/>
      <c r="BM97" s="20">
        <v>97.9375</v>
      </c>
      <c r="BN97" s="61"/>
      <c r="BO97" s="20"/>
      <c r="BP97" s="20">
        <v>80.2</v>
      </c>
      <c r="BQ97" s="63">
        <v>92.38461538461539</v>
      </c>
      <c r="BR97" s="20"/>
      <c r="BS97" s="20"/>
      <c r="BT97" s="61">
        <v>50.5</v>
      </c>
      <c r="BU97" s="63">
        <v>91.97297297297297</v>
      </c>
      <c r="BV97" s="61"/>
      <c r="BW97" s="20">
        <v>65.35</v>
      </c>
      <c r="BX97" s="20"/>
      <c r="BY97" s="63">
        <v>95.05</v>
      </c>
      <c r="BZ97" s="68">
        <v>84.58259655653792</v>
      </c>
      <c r="CA97" s="20"/>
      <c r="CB97" s="76">
        <v>61</v>
      </c>
      <c r="CC97" s="76">
        <v>70.3</v>
      </c>
      <c r="CD97" s="76">
        <v>95.875</v>
      </c>
      <c r="CE97" s="76">
        <f t="shared" si="18"/>
        <v>97.9375</v>
      </c>
      <c r="CF97" s="76">
        <f t="shared" si="19"/>
        <v>97.84782608695652</v>
      </c>
      <c r="CG97" s="76">
        <f t="shared" si="20"/>
        <v>95.875</v>
      </c>
      <c r="CH97" s="76">
        <f t="shared" si="21"/>
        <v>95.05</v>
      </c>
      <c r="CI97" s="76">
        <f t="shared" si="22"/>
        <v>92.38461538461539</v>
      </c>
      <c r="CJ97" s="76">
        <f t="shared" si="24"/>
        <v>92.08</v>
      </c>
      <c r="CK97" s="76">
        <f t="shared" si="25"/>
        <v>91.97297297297297</v>
      </c>
      <c r="CL97" s="76">
        <f t="shared" si="26"/>
        <v>88.3529411764706</v>
      </c>
      <c r="CM97" s="76">
        <f>LARGE(H97:CD97,9)</f>
        <v>87.625</v>
      </c>
      <c r="CN97" s="76">
        <f>LARGE(H97:CD97,10)</f>
        <v>87.625</v>
      </c>
      <c r="CO97" s="105">
        <f t="shared" si="23"/>
        <v>926.7508556210156</v>
      </c>
    </row>
    <row r="98" spans="1:93" ht="15">
      <c r="A98" s="57">
        <v>3</v>
      </c>
      <c r="B98" s="23" t="s">
        <v>79</v>
      </c>
      <c r="C98" s="35">
        <v>38353</v>
      </c>
      <c r="D98" s="32" t="s">
        <v>60</v>
      </c>
      <c r="E98" s="26" t="s">
        <v>64</v>
      </c>
      <c r="F98" s="20" t="s">
        <v>80</v>
      </c>
      <c r="G98" s="24" t="s">
        <v>245</v>
      </c>
      <c r="H98" s="57"/>
      <c r="I98" s="21"/>
      <c r="J98" s="21"/>
      <c r="K98" s="27">
        <v>93.61290322580645</v>
      </c>
      <c r="L98" s="59"/>
      <c r="M98" s="21"/>
      <c r="N98" s="21"/>
      <c r="O98" s="21"/>
      <c r="P98" s="86"/>
      <c r="Q98" s="59"/>
      <c r="R98" s="82"/>
      <c r="S98" s="21"/>
      <c r="T98" s="21"/>
      <c r="U98" s="21"/>
      <c r="V98" s="21"/>
      <c r="W98" s="58"/>
      <c r="X98" s="27"/>
      <c r="Y98" s="27"/>
      <c r="Z98" s="27">
        <v>91.88524590163934</v>
      </c>
      <c r="AA98" s="60"/>
      <c r="AB98" s="20"/>
      <c r="AC98" s="20"/>
      <c r="AD98" s="27">
        <v>92.72058823529412</v>
      </c>
      <c r="AE98" s="20"/>
      <c r="AF98" s="61"/>
      <c r="AG98" s="20"/>
      <c r="AH98" s="20"/>
      <c r="AI98" s="20">
        <v>100</v>
      </c>
      <c r="AJ98" s="20"/>
      <c r="AK98" s="63"/>
      <c r="AL98" s="61"/>
      <c r="AM98" s="63"/>
      <c r="AN98" s="20"/>
      <c r="AO98" s="20"/>
      <c r="AP98" s="20"/>
      <c r="AQ98" s="20"/>
      <c r="AR98" s="61"/>
      <c r="AS98" s="20"/>
      <c r="AT98" s="63"/>
      <c r="AU98" s="20"/>
      <c r="AV98" s="20"/>
      <c r="AW98" s="65">
        <v>84.16</v>
      </c>
      <c r="AX98" s="20"/>
      <c r="AY98" s="20"/>
      <c r="AZ98" s="20"/>
      <c r="BA98" s="63"/>
      <c r="BB98" s="61">
        <v>71.71428571428572</v>
      </c>
      <c r="BC98" s="20"/>
      <c r="BD98" s="63"/>
      <c r="BE98" s="20"/>
      <c r="BF98" s="20"/>
      <c r="BG98" s="20"/>
      <c r="BH98" s="20">
        <v>75.25</v>
      </c>
      <c r="BI98" s="61"/>
      <c r="BJ98" s="20">
        <v>97.84782608695652</v>
      </c>
      <c r="BK98" s="63"/>
      <c r="BL98" s="20"/>
      <c r="BM98" s="20"/>
      <c r="BN98" s="61"/>
      <c r="BO98" s="20"/>
      <c r="BP98" s="20"/>
      <c r="BQ98" s="63"/>
      <c r="BR98" s="20"/>
      <c r="BS98" s="20"/>
      <c r="BT98" s="61"/>
      <c r="BU98" s="63">
        <v>89.29729729729729</v>
      </c>
      <c r="BV98" s="61"/>
      <c r="BW98" s="20"/>
      <c r="BX98" s="20"/>
      <c r="BY98" s="63">
        <v>90.1</v>
      </c>
      <c r="BZ98" s="68"/>
      <c r="CA98" s="20"/>
      <c r="CB98" s="76">
        <v>58</v>
      </c>
      <c r="CC98" s="20"/>
      <c r="CD98" s="76">
        <v>87.625</v>
      </c>
      <c r="CE98" s="76">
        <f t="shared" si="18"/>
        <v>100</v>
      </c>
      <c r="CF98" s="76">
        <f t="shared" si="19"/>
        <v>97.84782608695652</v>
      </c>
      <c r="CG98" s="76">
        <f t="shared" si="20"/>
        <v>93.61290322580645</v>
      </c>
      <c r="CH98" s="76">
        <f t="shared" si="21"/>
        <v>92.72058823529412</v>
      </c>
      <c r="CI98" s="76">
        <f t="shared" si="22"/>
        <v>91.88524590163934</v>
      </c>
      <c r="CJ98" s="76">
        <f t="shared" si="24"/>
        <v>90.1</v>
      </c>
      <c r="CK98" s="76">
        <f t="shared" si="25"/>
        <v>89.29729729729729</v>
      </c>
      <c r="CL98" s="76">
        <f t="shared" si="26"/>
        <v>87.625</v>
      </c>
      <c r="CM98" s="76">
        <f>LARGE(H98:CD98,9)</f>
        <v>84.16</v>
      </c>
      <c r="CN98" s="76">
        <f>LARGE(H98:CD98,10)</f>
        <v>75.25</v>
      </c>
      <c r="CO98" s="105">
        <f t="shared" si="23"/>
        <v>902.4988607469937</v>
      </c>
    </row>
    <row r="99" spans="1:93" ht="15">
      <c r="A99" s="57">
        <v>4</v>
      </c>
      <c r="B99" s="23" t="s">
        <v>257</v>
      </c>
      <c r="C99" s="25">
        <v>2005</v>
      </c>
      <c r="D99" s="4" t="s">
        <v>60</v>
      </c>
      <c r="E99" s="20" t="s">
        <v>64</v>
      </c>
      <c r="F99" s="20" t="s">
        <v>87</v>
      </c>
      <c r="G99" s="25" t="s">
        <v>62</v>
      </c>
      <c r="H99" s="57"/>
      <c r="I99" s="21"/>
      <c r="J99" s="21"/>
      <c r="K99" s="27">
        <v>85.62903225806451</v>
      </c>
      <c r="L99" s="59"/>
      <c r="M99" s="21"/>
      <c r="N99" s="21"/>
      <c r="O99" s="21"/>
      <c r="P99" s="218"/>
      <c r="Q99" s="59"/>
      <c r="R99" s="217"/>
      <c r="S99" s="21"/>
      <c r="T99" s="21"/>
      <c r="U99" s="21"/>
      <c r="V99" s="21"/>
      <c r="W99" s="58"/>
      <c r="X99" s="27"/>
      <c r="Y99" s="27"/>
      <c r="Z99" s="27">
        <v>78.90163934426229</v>
      </c>
      <c r="AA99" s="60"/>
      <c r="AB99" s="20"/>
      <c r="AC99" s="20"/>
      <c r="AD99" s="27">
        <v>85.44117647058823</v>
      </c>
      <c r="AE99" s="20"/>
      <c r="AF99" s="61"/>
      <c r="AG99" s="20"/>
      <c r="AH99" s="20"/>
      <c r="AI99" s="20">
        <v>94.78947368421052</v>
      </c>
      <c r="AJ99" s="20"/>
      <c r="AK99" s="63"/>
      <c r="AL99" s="61"/>
      <c r="AM99" s="63"/>
      <c r="AN99" s="20"/>
      <c r="AO99" s="20"/>
      <c r="AP99" s="20"/>
      <c r="AQ99" s="20">
        <v>93.8125</v>
      </c>
      <c r="AR99" s="61"/>
      <c r="AS99" s="20"/>
      <c r="AT99" s="63"/>
      <c r="AU99" s="20"/>
      <c r="AV99" s="20"/>
      <c r="AW99" s="65">
        <v>68.32</v>
      </c>
      <c r="AX99" s="20"/>
      <c r="AY99" s="20"/>
      <c r="AZ99" s="20"/>
      <c r="BA99" s="63"/>
      <c r="BB99" s="61">
        <v>67</v>
      </c>
      <c r="BC99" s="20"/>
      <c r="BD99" s="63"/>
      <c r="BE99" s="20"/>
      <c r="BF99" s="20"/>
      <c r="BG99" s="20"/>
      <c r="BH99" s="20"/>
      <c r="BI99" s="61"/>
      <c r="BJ99" s="20">
        <v>95.69565217391305</v>
      </c>
      <c r="BK99" s="63"/>
      <c r="BL99" s="20"/>
      <c r="BM99" s="20">
        <v>91.75</v>
      </c>
      <c r="BN99" s="61"/>
      <c r="BO99" s="20"/>
      <c r="BP99" s="20">
        <v>30.700000000000003</v>
      </c>
      <c r="BQ99" s="63">
        <v>69.53846153846155</v>
      </c>
      <c r="BR99" s="20"/>
      <c r="BS99" s="20"/>
      <c r="BT99" s="61"/>
      <c r="BU99" s="63">
        <v>83.94594594594594</v>
      </c>
      <c r="BV99" s="61"/>
      <c r="BW99" s="20">
        <v>40.599999999999994</v>
      </c>
      <c r="BX99" s="20"/>
      <c r="BY99" s="63">
        <v>85.15</v>
      </c>
      <c r="BZ99" s="68">
        <v>71.74499767333643</v>
      </c>
      <c r="CA99" s="20"/>
      <c r="CB99" s="20"/>
      <c r="CC99" s="76">
        <v>30.700000000000003</v>
      </c>
      <c r="CD99" s="76">
        <v>91.75</v>
      </c>
      <c r="CE99" s="76">
        <f t="shared" si="18"/>
        <v>95.69565217391305</v>
      </c>
      <c r="CF99" s="76">
        <f t="shared" si="19"/>
        <v>94.78947368421052</v>
      </c>
      <c r="CG99" s="76">
        <f t="shared" si="20"/>
        <v>93.8125</v>
      </c>
      <c r="CH99" s="76">
        <f t="shared" si="21"/>
        <v>91.75</v>
      </c>
      <c r="CI99" s="76">
        <f t="shared" si="22"/>
        <v>91.75</v>
      </c>
      <c r="CJ99" s="76">
        <f t="shared" si="24"/>
        <v>85.62903225806451</v>
      </c>
      <c r="CK99" s="76">
        <f t="shared" si="25"/>
        <v>85.44117647058823</v>
      </c>
      <c r="CL99" s="76">
        <f t="shared" si="26"/>
        <v>85.15</v>
      </c>
      <c r="CM99" s="76">
        <f>LARGE(H99:CD99,9)</f>
        <v>83.94594594594594</v>
      </c>
      <c r="CN99" s="76">
        <f>LARGE(H99:CD99,10)</f>
        <v>78.90163934426229</v>
      </c>
      <c r="CO99" s="105">
        <f t="shared" si="23"/>
        <v>886.8654198769846</v>
      </c>
    </row>
    <row r="100" spans="1:93" ht="15">
      <c r="A100" s="57">
        <v>5</v>
      </c>
      <c r="B100" s="23" t="s">
        <v>88</v>
      </c>
      <c r="C100" s="25">
        <v>2004</v>
      </c>
      <c r="D100" s="32" t="s">
        <v>60</v>
      </c>
      <c r="E100" s="20" t="s">
        <v>64</v>
      </c>
      <c r="F100" s="20" t="s">
        <v>202</v>
      </c>
      <c r="G100" s="25" t="s">
        <v>62</v>
      </c>
      <c r="H100" s="57"/>
      <c r="I100" s="21"/>
      <c r="J100" s="21"/>
      <c r="K100" s="27">
        <v>56.88709677419355</v>
      </c>
      <c r="L100" s="59"/>
      <c r="M100" s="21"/>
      <c r="N100" s="21"/>
      <c r="O100" s="21"/>
      <c r="P100" s="218"/>
      <c r="Q100" s="59"/>
      <c r="R100" s="217"/>
      <c r="S100" s="21"/>
      <c r="T100" s="21"/>
      <c r="U100" s="21"/>
      <c r="V100" s="21"/>
      <c r="W100" s="58"/>
      <c r="X100" s="27"/>
      <c r="Y100" s="27"/>
      <c r="Z100" s="27">
        <v>62.67213114754098</v>
      </c>
      <c r="AA100" s="60"/>
      <c r="AB100" s="20"/>
      <c r="AC100" s="20"/>
      <c r="AD100" s="20"/>
      <c r="AE100" s="20"/>
      <c r="AF100" s="61"/>
      <c r="AG100" s="20"/>
      <c r="AH100" s="20"/>
      <c r="AI100" s="20"/>
      <c r="AJ100" s="20">
        <v>50.5</v>
      </c>
      <c r="AK100" s="63"/>
      <c r="AL100" s="61"/>
      <c r="AM100" s="63"/>
      <c r="AN100" s="20"/>
      <c r="AO100" s="20"/>
      <c r="AP100" s="20">
        <v>31.461538461538467</v>
      </c>
      <c r="AQ100" s="20"/>
      <c r="AR100" s="61">
        <v>87.08695652173913</v>
      </c>
      <c r="AS100" s="20"/>
      <c r="AT100" s="63"/>
      <c r="AU100" s="20">
        <v>89.26506024096386</v>
      </c>
      <c r="AV100" s="20"/>
      <c r="AW100" s="65">
        <v>48.52</v>
      </c>
      <c r="AX100" s="20"/>
      <c r="AY100" s="20"/>
      <c r="AZ100" s="20"/>
      <c r="BA100" s="63"/>
      <c r="BB100" s="61"/>
      <c r="BC100" s="20"/>
      <c r="BD100" s="63"/>
      <c r="BE100" s="20"/>
      <c r="BF100" s="20"/>
      <c r="BG100" s="20"/>
      <c r="BH100" s="20"/>
      <c r="BI100" s="61"/>
      <c r="BJ100" s="20">
        <v>78.47826086956522</v>
      </c>
      <c r="BK100" s="63"/>
      <c r="BL100" s="20"/>
      <c r="BM100" s="20">
        <v>71.125</v>
      </c>
      <c r="BN100" s="61"/>
      <c r="BO100" s="20"/>
      <c r="BP100" s="20">
        <v>10.899999999999991</v>
      </c>
      <c r="BQ100" s="63"/>
      <c r="BR100" s="20"/>
      <c r="BS100" s="20"/>
      <c r="BT100" s="61"/>
      <c r="BU100" s="63"/>
      <c r="BV100" s="61"/>
      <c r="BW100" s="20"/>
      <c r="BX100" s="20"/>
      <c r="BY100" s="63"/>
      <c r="BZ100" s="68">
        <v>58.538855281526295</v>
      </c>
      <c r="CA100" s="20"/>
      <c r="CB100" s="20"/>
      <c r="CC100" s="20"/>
      <c r="CD100" s="20"/>
      <c r="CE100" s="76">
        <f t="shared" si="18"/>
        <v>89.26506024096386</v>
      </c>
      <c r="CF100" s="76">
        <f t="shared" si="19"/>
        <v>87.08695652173913</v>
      </c>
      <c r="CG100" s="76">
        <f t="shared" si="20"/>
        <v>78.47826086956522</v>
      </c>
      <c r="CH100" s="76">
        <f t="shared" si="21"/>
        <v>71.125</v>
      </c>
      <c r="CI100" s="76">
        <f t="shared" si="22"/>
        <v>62.67213114754098</v>
      </c>
      <c r="CJ100" s="76">
        <f t="shared" si="24"/>
        <v>58.538855281526295</v>
      </c>
      <c r="CK100" s="76">
        <f t="shared" si="25"/>
        <v>56.88709677419355</v>
      </c>
      <c r="CL100" s="76">
        <f t="shared" si="26"/>
        <v>50.5</v>
      </c>
      <c r="CM100" s="76">
        <f>LARGE(H100:CD100,9)</f>
        <v>48.52</v>
      </c>
      <c r="CN100" s="76">
        <f>LARGE(H100:CD100,10)</f>
        <v>31.461538461538467</v>
      </c>
      <c r="CO100" s="105">
        <f t="shared" si="23"/>
        <v>634.5348992970675</v>
      </c>
    </row>
    <row r="101" spans="1:93" ht="15.75" thickBot="1">
      <c r="A101" s="106">
        <v>6</v>
      </c>
      <c r="B101" s="107" t="s">
        <v>100</v>
      </c>
      <c r="C101" s="220">
        <v>2005</v>
      </c>
      <c r="D101" s="141" t="s">
        <v>60</v>
      </c>
      <c r="E101" s="114" t="s">
        <v>64</v>
      </c>
      <c r="F101" s="114" t="s">
        <v>87</v>
      </c>
      <c r="G101" s="128" t="s">
        <v>62</v>
      </c>
      <c r="H101" s="126"/>
      <c r="I101" s="127"/>
      <c r="J101" s="112"/>
      <c r="K101" s="114">
        <v>52.09677419354839</v>
      </c>
      <c r="L101" s="139"/>
      <c r="M101" s="127"/>
      <c r="N101" s="127"/>
      <c r="O101" s="127"/>
      <c r="P101" s="219"/>
      <c r="Q101" s="139"/>
      <c r="R101" s="220"/>
      <c r="S101" s="127"/>
      <c r="T101" s="127"/>
      <c r="U101" s="127"/>
      <c r="V101" s="127"/>
      <c r="W101" s="126"/>
      <c r="X101" s="127"/>
      <c r="Y101" s="127"/>
      <c r="Z101" s="114">
        <v>67.54098360655738</v>
      </c>
      <c r="AA101" s="116"/>
      <c r="AB101" s="111"/>
      <c r="AC101" s="111"/>
      <c r="AD101" s="111"/>
      <c r="AE101" s="111"/>
      <c r="AF101" s="117"/>
      <c r="AG101" s="111"/>
      <c r="AH101" s="111"/>
      <c r="AI101" s="111">
        <v>79.15789473684211</v>
      </c>
      <c r="AJ101" s="111"/>
      <c r="AK101" s="118"/>
      <c r="AL101" s="117"/>
      <c r="AM101" s="118"/>
      <c r="AN101" s="111"/>
      <c r="AO101" s="111"/>
      <c r="AP101" s="111"/>
      <c r="AQ101" s="111"/>
      <c r="AR101" s="117">
        <v>91.3913043478261</v>
      </c>
      <c r="AS101" s="111"/>
      <c r="AT101" s="118"/>
      <c r="AU101" s="111"/>
      <c r="AV101" s="111"/>
      <c r="AW101" s="142">
        <v>64.36</v>
      </c>
      <c r="AX101" s="111"/>
      <c r="AY101" s="111"/>
      <c r="AZ101" s="111"/>
      <c r="BA101" s="118"/>
      <c r="BB101" s="117">
        <v>62.285714285714285</v>
      </c>
      <c r="BC101" s="111"/>
      <c r="BD101" s="118"/>
      <c r="BE101" s="111"/>
      <c r="BF101" s="111"/>
      <c r="BG101" s="111"/>
      <c r="BH101" s="111"/>
      <c r="BI101" s="117"/>
      <c r="BJ101" s="111">
        <v>93.54347826086956</v>
      </c>
      <c r="BK101" s="118"/>
      <c r="BL101" s="111"/>
      <c r="BM101" s="111"/>
      <c r="BN101" s="117"/>
      <c r="BO101" s="111"/>
      <c r="BP101" s="111"/>
      <c r="BQ101" s="118"/>
      <c r="BR101" s="111"/>
      <c r="BS101" s="111"/>
      <c r="BT101" s="117"/>
      <c r="BU101" s="118">
        <v>75.91891891891892</v>
      </c>
      <c r="BV101" s="117"/>
      <c r="BW101" s="111"/>
      <c r="BX101" s="111"/>
      <c r="BY101" s="118"/>
      <c r="BZ101" s="119"/>
      <c r="CA101" s="111"/>
      <c r="CB101" s="111"/>
      <c r="CC101" s="111"/>
      <c r="CD101" s="111"/>
      <c r="CE101" s="120">
        <f t="shared" si="18"/>
        <v>93.54347826086956</v>
      </c>
      <c r="CF101" s="120">
        <f t="shared" si="19"/>
        <v>91.3913043478261</v>
      </c>
      <c r="CG101" s="120">
        <f t="shared" si="20"/>
        <v>79.15789473684211</v>
      </c>
      <c r="CH101" s="120">
        <f t="shared" si="21"/>
        <v>75.91891891891892</v>
      </c>
      <c r="CI101" s="120">
        <f t="shared" si="22"/>
        <v>67.54098360655738</v>
      </c>
      <c r="CJ101" s="120">
        <f t="shared" si="24"/>
        <v>64.36</v>
      </c>
      <c r="CK101" s="120">
        <f t="shared" si="25"/>
        <v>62.285714285714285</v>
      </c>
      <c r="CL101" s="120">
        <f t="shared" si="26"/>
        <v>52.09677419354839</v>
      </c>
      <c r="CM101" s="120">
        <v>0</v>
      </c>
      <c r="CN101" s="120">
        <v>0</v>
      </c>
      <c r="CO101" s="121">
        <f t="shared" si="23"/>
        <v>586.2950683502768</v>
      </c>
    </row>
    <row r="102" spans="1:93" ht="15">
      <c r="A102" s="88">
        <v>1</v>
      </c>
      <c r="B102" s="89" t="s">
        <v>109</v>
      </c>
      <c r="C102" s="91">
        <v>2003</v>
      </c>
      <c r="D102" s="87" t="s">
        <v>161</v>
      </c>
      <c r="E102" s="90" t="s">
        <v>64</v>
      </c>
      <c r="F102" s="90" t="s">
        <v>87</v>
      </c>
      <c r="G102" s="91" t="s">
        <v>62</v>
      </c>
      <c r="H102" s="88"/>
      <c r="I102" s="93"/>
      <c r="J102" s="93"/>
      <c r="K102" s="90"/>
      <c r="L102" s="94"/>
      <c r="M102" s="93"/>
      <c r="N102" s="93"/>
      <c r="O102" s="93"/>
      <c r="P102" s="96"/>
      <c r="Q102" s="94"/>
      <c r="R102" s="87"/>
      <c r="S102" s="93"/>
      <c r="T102" s="95">
        <v>75.8</v>
      </c>
      <c r="U102" s="93"/>
      <c r="V102" s="93"/>
      <c r="W102" s="97"/>
      <c r="X102" s="95"/>
      <c r="Y102" s="95"/>
      <c r="Z102" s="95">
        <v>75.65573770491804</v>
      </c>
      <c r="AA102" s="98"/>
      <c r="AB102" s="90"/>
      <c r="AC102" s="90"/>
      <c r="AD102" s="90"/>
      <c r="AE102" s="90"/>
      <c r="AF102" s="99"/>
      <c r="AG102" s="90"/>
      <c r="AH102" s="90"/>
      <c r="AI102" s="90"/>
      <c r="AJ102" s="90"/>
      <c r="AK102" s="100"/>
      <c r="AL102" s="99"/>
      <c r="AM102" s="100"/>
      <c r="AN102" s="90"/>
      <c r="AO102" s="90"/>
      <c r="AP102" s="90">
        <v>39.07692307692308</v>
      </c>
      <c r="AQ102" s="90"/>
      <c r="AR102" s="99"/>
      <c r="AS102" s="90">
        <v>51.285714285714285</v>
      </c>
      <c r="AT102" s="100"/>
      <c r="AU102" s="90"/>
      <c r="AV102" s="90"/>
      <c r="AW102" s="143">
        <v>80.2</v>
      </c>
      <c r="AX102" s="90"/>
      <c r="AY102" s="90"/>
      <c r="AZ102" s="90"/>
      <c r="BA102" s="100"/>
      <c r="BB102" s="99">
        <v>29.285714285714278</v>
      </c>
      <c r="BC102" s="90"/>
      <c r="BD102" s="100"/>
      <c r="BE102" s="90"/>
      <c r="BF102" s="90"/>
      <c r="BG102" s="90"/>
      <c r="BH102" s="90"/>
      <c r="BI102" s="99"/>
      <c r="BJ102" s="90"/>
      <c r="BK102" s="100"/>
      <c r="BL102" s="90"/>
      <c r="BM102" s="90">
        <v>75.25</v>
      </c>
      <c r="BN102" s="99"/>
      <c r="BO102" s="90"/>
      <c r="BP102" s="90">
        <v>20.799999999999997</v>
      </c>
      <c r="BQ102" s="100">
        <v>77.15384615384616</v>
      </c>
      <c r="BR102" s="90"/>
      <c r="BS102" s="90"/>
      <c r="BT102" s="99"/>
      <c r="BU102" s="100">
        <v>78.5945945945946</v>
      </c>
      <c r="BV102" s="99"/>
      <c r="BW102" s="90"/>
      <c r="BX102" s="90"/>
      <c r="BY102" s="100"/>
      <c r="BZ102" s="102"/>
      <c r="CA102" s="90"/>
      <c r="CB102" s="90"/>
      <c r="CC102" s="90"/>
      <c r="CD102" s="90"/>
      <c r="CE102" s="103">
        <f t="shared" si="18"/>
        <v>80.2</v>
      </c>
      <c r="CF102" s="103">
        <f t="shared" si="19"/>
        <v>78.5945945945946</v>
      </c>
      <c r="CG102" s="103">
        <f t="shared" si="20"/>
        <v>77.15384615384616</v>
      </c>
      <c r="CH102" s="103">
        <f t="shared" si="21"/>
        <v>75.8</v>
      </c>
      <c r="CI102" s="103">
        <f t="shared" si="22"/>
        <v>75.65573770491804</v>
      </c>
      <c r="CJ102" s="103">
        <f t="shared" si="24"/>
        <v>75.25</v>
      </c>
      <c r="CK102" s="103">
        <f t="shared" si="25"/>
        <v>51.285714285714285</v>
      </c>
      <c r="CL102" s="103">
        <f t="shared" si="26"/>
        <v>39.07692307692308</v>
      </c>
      <c r="CM102" s="103">
        <f>LARGE(H102:CD102,9)</f>
        <v>29.285714285714278</v>
      </c>
      <c r="CN102" s="103">
        <f>LARGE(H102:CD102,10)</f>
        <v>20.799999999999997</v>
      </c>
      <c r="CO102" s="104">
        <f t="shared" si="23"/>
        <v>603.1025301017105</v>
      </c>
    </row>
    <row r="103" spans="1:93" ht="15.75" thickBot="1">
      <c r="A103" s="126">
        <v>2</v>
      </c>
      <c r="B103" s="107" t="s">
        <v>156</v>
      </c>
      <c r="C103" s="220">
        <v>2003</v>
      </c>
      <c r="D103" s="220" t="str">
        <f>IF(C103&lt;=2001,"U14",IF(C103&lt;=2003,"U12",IF(C103&lt;=2005,"U10",IF(C103&lt;=2007,"U8",IF(C103&gt;=2008,"U6")))))</f>
        <v>U12</v>
      </c>
      <c r="E103" s="127" t="s">
        <v>64</v>
      </c>
      <c r="F103" s="114" t="s">
        <v>87</v>
      </c>
      <c r="G103" s="128" t="s">
        <v>62</v>
      </c>
      <c r="H103" s="126"/>
      <c r="I103" s="127"/>
      <c r="J103" s="127"/>
      <c r="K103" s="127"/>
      <c r="L103" s="139"/>
      <c r="M103" s="127"/>
      <c r="N103" s="127"/>
      <c r="O103" s="127"/>
      <c r="P103" s="219"/>
      <c r="Q103" s="139"/>
      <c r="R103" s="220"/>
      <c r="S103" s="127"/>
      <c r="T103" s="114">
        <v>29.599999999999994</v>
      </c>
      <c r="U103" s="127"/>
      <c r="V103" s="127"/>
      <c r="W103" s="126"/>
      <c r="X103" s="127"/>
      <c r="Y103" s="127"/>
      <c r="Z103" s="114">
        <v>15.606557377049185</v>
      </c>
      <c r="AA103" s="116"/>
      <c r="AB103" s="111"/>
      <c r="AC103" s="111"/>
      <c r="AD103" s="111"/>
      <c r="AE103" s="111"/>
      <c r="AF103" s="117"/>
      <c r="AG103" s="111"/>
      <c r="AH103" s="111"/>
      <c r="AI103" s="111"/>
      <c r="AJ103" s="111"/>
      <c r="AK103" s="118"/>
      <c r="AL103" s="117"/>
      <c r="AM103" s="118"/>
      <c r="AN103" s="111"/>
      <c r="AO103" s="111"/>
      <c r="AP103" s="111">
        <v>8.615384615384613</v>
      </c>
      <c r="AQ103" s="111"/>
      <c r="AR103" s="117">
        <v>61.2608695652174</v>
      </c>
      <c r="AS103" s="111"/>
      <c r="AT103" s="118"/>
      <c r="AU103" s="111"/>
      <c r="AV103" s="111"/>
      <c r="AW103" s="117"/>
      <c r="AX103" s="111"/>
      <c r="AY103" s="111"/>
      <c r="AZ103" s="111"/>
      <c r="BA103" s="118"/>
      <c r="BB103" s="117"/>
      <c r="BC103" s="111"/>
      <c r="BD103" s="118"/>
      <c r="BE103" s="111"/>
      <c r="BF103" s="111"/>
      <c r="BG103" s="111"/>
      <c r="BH103" s="111">
        <v>11.607142857142861</v>
      </c>
      <c r="BI103" s="117"/>
      <c r="BJ103" s="111"/>
      <c r="BK103" s="118"/>
      <c r="BL103" s="111"/>
      <c r="BM103" s="111"/>
      <c r="BN103" s="117"/>
      <c r="BO103" s="111"/>
      <c r="BP103" s="111"/>
      <c r="BQ103" s="118"/>
      <c r="BR103" s="111"/>
      <c r="BS103" s="111"/>
      <c r="BT103" s="117"/>
      <c r="BU103" s="118"/>
      <c r="BV103" s="117"/>
      <c r="BW103" s="111"/>
      <c r="BX103" s="111"/>
      <c r="BY103" s="118"/>
      <c r="BZ103" s="119"/>
      <c r="CA103" s="111"/>
      <c r="CB103" s="111"/>
      <c r="CC103" s="111"/>
      <c r="CD103" s="120">
        <v>46.375</v>
      </c>
      <c r="CE103" s="120">
        <f t="shared" si="18"/>
        <v>61.2608695652174</v>
      </c>
      <c r="CF103" s="120">
        <f t="shared" si="19"/>
        <v>46.375</v>
      </c>
      <c r="CG103" s="120">
        <f t="shared" si="20"/>
        <v>29.599999999999994</v>
      </c>
      <c r="CH103" s="120">
        <f t="shared" si="21"/>
        <v>15.606557377049185</v>
      </c>
      <c r="CI103" s="120">
        <f t="shared" si="22"/>
        <v>11.607142857142861</v>
      </c>
      <c r="CJ103" s="120">
        <f t="shared" si="24"/>
        <v>8.615384615384613</v>
      </c>
      <c r="CK103" s="120">
        <v>0</v>
      </c>
      <c r="CL103" s="120">
        <v>0</v>
      </c>
      <c r="CM103" s="120">
        <v>0</v>
      </c>
      <c r="CN103" s="120">
        <v>0</v>
      </c>
      <c r="CO103" s="121">
        <f t="shared" si="23"/>
        <v>173.06495441479404</v>
      </c>
    </row>
    <row r="104" spans="1:93" ht="15">
      <c r="A104" s="88">
        <v>1</v>
      </c>
      <c r="B104" s="144" t="s">
        <v>74</v>
      </c>
      <c r="C104" s="145">
        <v>2001</v>
      </c>
      <c r="D104" s="123" t="s">
        <v>75</v>
      </c>
      <c r="E104" s="146" t="s">
        <v>64</v>
      </c>
      <c r="F104" s="147" t="s">
        <v>76</v>
      </c>
      <c r="G104" s="145" t="s">
        <v>62</v>
      </c>
      <c r="H104" s="88"/>
      <c r="I104" s="93"/>
      <c r="J104" s="93"/>
      <c r="K104" s="90"/>
      <c r="L104" s="94"/>
      <c r="M104" s="93"/>
      <c r="N104" s="93"/>
      <c r="O104" s="93"/>
      <c r="P104" s="96"/>
      <c r="Q104" s="94"/>
      <c r="R104" s="87"/>
      <c r="S104" s="93"/>
      <c r="T104" s="95">
        <v>95.6</v>
      </c>
      <c r="U104" s="93"/>
      <c r="V104" s="93"/>
      <c r="W104" s="97"/>
      <c r="X104" s="95"/>
      <c r="Y104" s="95"/>
      <c r="Z104" s="95"/>
      <c r="AA104" s="98"/>
      <c r="AB104" s="90"/>
      <c r="AC104" s="90"/>
      <c r="AD104" s="95">
        <v>100</v>
      </c>
      <c r="AE104" s="90"/>
      <c r="AF104" s="99"/>
      <c r="AG104" s="90"/>
      <c r="AH104" s="90"/>
      <c r="AI104" s="90"/>
      <c r="AJ104" s="90"/>
      <c r="AK104" s="100"/>
      <c r="AL104" s="99"/>
      <c r="AM104" s="100"/>
      <c r="AN104" s="90"/>
      <c r="AO104" s="90"/>
      <c r="AP104" s="90">
        <v>84.76923076923077</v>
      </c>
      <c r="AQ104" s="90"/>
      <c r="AR104" s="99"/>
      <c r="AS104" s="90">
        <v>78</v>
      </c>
      <c r="AT104" s="100"/>
      <c r="AU104" s="90"/>
      <c r="AV104" s="90"/>
      <c r="AW104" s="143">
        <v>100</v>
      </c>
      <c r="AX104" s="101">
        <v>62.285714285714285</v>
      </c>
      <c r="AY104" s="90"/>
      <c r="AZ104" s="90"/>
      <c r="BA104" s="100"/>
      <c r="BB104" s="99">
        <v>100</v>
      </c>
      <c r="BC104" s="90">
        <v>49.16216216216216</v>
      </c>
      <c r="BD104" s="100"/>
      <c r="BE104" s="90"/>
      <c r="BF104" s="90"/>
      <c r="BG104" s="90"/>
      <c r="BH104" s="90">
        <v>96.46428571428571</v>
      </c>
      <c r="BI104" s="99"/>
      <c r="BJ104" s="90"/>
      <c r="BK104" s="100">
        <v>78.47826086956522</v>
      </c>
      <c r="BL104" s="90"/>
      <c r="BM104" s="90"/>
      <c r="BN104" s="99"/>
      <c r="BO104" s="90"/>
      <c r="BP104" s="90">
        <v>90.1</v>
      </c>
      <c r="BQ104" s="100"/>
      <c r="BR104" s="90"/>
      <c r="BS104" s="90"/>
      <c r="BT104" s="99"/>
      <c r="BU104" s="100">
        <v>97.32432432432432</v>
      </c>
      <c r="BV104" s="99"/>
      <c r="BW104" s="90"/>
      <c r="BX104" s="90">
        <v>25.75</v>
      </c>
      <c r="BY104" s="100"/>
      <c r="BZ104" s="102"/>
      <c r="CA104" s="90"/>
      <c r="CB104" s="103">
        <v>67</v>
      </c>
      <c r="CC104" s="103">
        <v>100</v>
      </c>
      <c r="CD104" s="90"/>
      <c r="CE104" s="103">
        <f t="shared" si="18"/>
        <v>100</v>
      </c>
      <c r="CF104" s="103">
        <f t="shared" si="19"/>
        <v>100</v>
      </c>
      <c r="CG104" s="103">
        <f t="shared" si="20"/>
        <v>100</v>
      </c>
      <c r="CH104" s="103">
        <f t="shared" si="21"/>
        <v>100</v>
      </c>
      <c r="CI104" s="103">
        <f t="shared" si="22"/>
        <v>97.32432432432432</v>
      </c>
      <c r="CJ104" s="103">
        <f t="shared" si="24"/>
        <v>96.46428571428571</v>
      </c>
      <c r="CK104" s="103">
        <f>LARGE(H104:CD104,7)</f>
        <v>95.6</v>
      </c>
      <c r="CL104" s="103">
        <f>LARGE(H104:CD104,8)</f>
        <v>90.1</v>
      </c>
      <c r="CM104" s="103">
        <f>LARGE(H104:CD104,9)</f>
        <v>84.76923076923077</v>
      </c>
      <c r="CN104" s="103">
        <f>LARGE(H104:CD104,10)</f>
        <v>78.47826086956522</v>
      </c>
      <c r="CO104" s="104">
        <f t="shared" si="23"/>
        <v>942.7361016774062</v>
      </c>
    </row>
    <row r="105" spans="1:93" ht="15">
      <c r="A105" s="57">
        <v>2</v>
      </c>
      <c r="B105" s="11" t="s">
        <v>106</v>
      </c>
      <c r="C105" s="25">
        <v>2001</v>
      </c>
      <c r="D105" s="32" t="s">
        <v>75</v>
      </c>
      <c r="E105" s="20" t="s">
        <v>64</v>
      </c>
      <c r="F105" s="20" t="s">
        <v>87</v>
      </c>
      <c r="G105" s="25" t="s">
        <v>62</v>
      </c>
      <c r="H105" s="57"/>
      <c r="I105" s="21"/>
      <c r="J105" s="21"/>
      <c r="K105" s="20"/>
      <c r="L105" s="59"/>
      <c r="M105" s="21"/>
      <c r="N105" s="21"/>
      <c r="O105" s="21"/>
      <c r="P105" s="218"/>
      <c r="Q105" s="59"/>
      <c r="R105" s="217"/>
      <c r="S105" s="21"/>
      <c r="T105" s="21"/>
      <c r="U105" s="21"/>
      <c r="V105" s="21"/>
      <c r="W105" s="58"/>
      <c r="X105" s="27"/>
      <c r="Y105" s="27"/>
      <c r="Z105" s="27"/>
      <c r="AA105" s="60">
        <v>69.27586206896552</v>
      </c>
      <c r="AB105" s="20"/>
      <c r="AC105" s="20"/>
      <c r="AD105" s="20"/>
      <c r="AE105" s="20"/>
      <c r="AF105" s="61"/>
      <c r="AG105" s="20"/>
      <c r="AH105" s="20">
        <v>73.34615384615384</v>
      </c>
      <c r="AI105" s="20"/>
      <c r="AJ105" s="20"/>
      <c r="AK105" s="63"/>
      <c r="AL105" s="61"/>
      <c r="AM105" s="63"/>
      <c r="AN105" s="20"/>
      <c r="AO105" s="20"/>
      <c r="AP105" s="20"/>
      <c r="AQ105" s="20"/>
      <c r="AR105" s="61"/>
      <c r="AS105" s="20"/>
      <c r="AT105" s="63"/>
      <c r="AU105" s="20"/>
      <c r="AV105" s="20">
        <v>97.1304347826087</v>
      </c>
      <c r="AW105" s="65">
        <v>96.04</v>
      </c>
      <c r="AX105" s="20"/>
      <c r="AY105" s="20"/>
      <c r="AZ105" s="20"/>
      <c r="BA105" s="63">
        <v>1</v>
      </c>
      <c r="BB105" s="61">
        <v>95.28571428571429</v>
      </c>
      <c r="BC105" s="20"/>
      <c r="BD105" s="63"/>
      <c r="BE105" s="20"/>
      <c r="BF105" s="20"/>
      <c r="BG105" s="20"/>
      <c r="BH105" s="20">
        <v>91.16071428571429</v>
      </c>
      <c r="BI105" s="61"/>
      <c r="BJ105" s="20"/>
      <c r="BK105" s="63"/>
      <c r="BL105" s="20"/>
      <c r="BM105" s="20">
        <v>100</v>
      </c>
      <c r="BN105" s="61"/>
      <c r="BO105" s="20"/>
      <c r="BP105" s="20">
        <v>100</v>
      </c>
      <c r="BQ105" s="63"/>
      <c r="BR105" s="20"/>
      <c r="BS105" s="20"/>
      <c r="BT105" s="61"/>
      <c r="BU105" s="63">
        <v>100</v>
      </c>
      <c r="BV105" s="61"/>
      <c r="BW105" s="20"/>
      <c r="BX105" s="20">
        <v>75.25</v>
      </c>
      <c r="BY105" s="63"/>
      <c r="BZ105" s="68"/>
      <c r="CA105" s="20"/>
      <c r="CB105" s="20"/>
      <c r="CC105" s="20"/>
      <c r="CD105" s="20"/>
      <c r="CE105" s="76">
        <f t="shared" si="18"/>
        <v>100</v>
      </c>
      <c r="CF105" s="76">
        <f t="shared" si="19"/>
        <v>100</v>
      </c>
      <c r="CG105" s="76">
        <f t="shared" si="20"/>
        <v>100</v>
      </c>
      <c r="CH105" s="76">
        <f t="shared" si="21"/>
        <v>97.1304347826087</v>
      </c>
      <c r="CI105" s="76">
        <f t="shared" si="22"/>
        <v>96.04</v>
      </c>
      <c r="CJ105" s="76">
        <f t="shared" si="24"/>
        <v>95.28571428571429</v>
      </c>
      <c r="CK105" s="76">
        <f>LARGE(H105:CD105,7)</f>
        <v>91.16071428571429</v>
      </c>
      <c r="CL105" s="76">
        <f>LARGE(H105:CD105,8)</f>
        <v>75.25</v>
      </c>
      <c r="CM105" s="76">
        <f>LARGE(H105:CD105,9)</f>
        <v>73.34615384615384</v>
      </c>
      <c r="CN105" s="76">
        <f>LARGE(H105:CD105,10)</f>
        <v>69.27586206896552</v>
      </c>
      <c r="CO105" s="105">
        <f t="shared" si="23"/>
        <v>897.4888792691568</v>
      </c>
    </row>
    <row r="106" spans="1:93" ht="15">
      <c r="A106" s="148">
        <v>3</v>
      </c>
      <c r="B106" s="16" t="s">
        <v>261</v>
      </c>
      <c r="C106" s="10">
        <v>2000</v>
      </c>
      <c r="D106" s="32" t="s">
        <v>75</v>
      </c>
      <c r="E106" s="1" t="s">
        <v>64</v>
      </c>
      <c r="F106" s="9"/>
      <c r="G106" s="25" t="s">
        <v>62</v>
      </c>
      <c r="P106" s="218"/>
      <c r="Q106" s="60">
        <v>74.17391304347827</v>
      </c>
      <c r="R106" s="217"/>
      <c r="W106" s="58"/>
      <c r="X106" s="27"/>
      <c r="Y106" s="27"/>
      <c r="Z106" s="27"/>
      <c r="AA106" s="60"/>
      <c r="AB106" s="20"/>
      <c r="AC106" s="20"/>
      <c r="AD106" s="20"/>
      <c r="AE106" s="20"/>
      <c r="AF106" s="61"/>
      <c r="AG106" s="20"/>
      <c r="AH106" s="20"/>
      <c r="AI106" s="20"/>
      <c r="AJ106" s="20"/>
      <c r="AK106" s="63"/>
      <c r="AL106" s="61"/>
      <c r="AM106" s="63"/>
      <c r="AN106" s="20"/>
      <c r="AO106" s="20">
        <v>38.55172413793103</v>
      </c>
      <c r="AP106" s="20">
        <v>69.53846153846155</v>
      </c>
      <c r="AQ106" s="20"/>
      <c r="AR106" s="61"/>
      <c r="AS106" s="20">
        <v>59.142857142857146</v>
      </c>
      <c r="AT106" s="63"/>
      <c r="AU106" s="20"/>
      <c r="AV106" s="20">
        <v>94.26086956521739</v>
      </c>
      <c r="AW106" s="61"/>
      <c r="AX106" s="20"/>
      <c r="AY106" s="20"/>
      <c r="AZ106" s="20"/>
      <c r="BA106" s="63"/>
      <c r="BB106" s="61"/>
      <c r="BC106" s="20"/>
      <c r="BD106" s="63"/>
      <c r="BE106" s="20">
        <v>86.1731843575419</v>
      </c>
      <c r="BF106" s="20"/>
      <c r="BG106" s="20"/>
      <c r="BH106" s="20"/>
      <c r="BI106" s="61"/>
      <c r="BJ106" s="20"/>
      <c r="BK106" s="63"/>
      <c r="BL106" s="20"/>
      <c r="BM106" s="20"/>
      <c r="BN106" s="61"/>
      <c r="BO106" s="20"/>
      <c r="BP106" s="20"/>
      <c r="BQ106" s="63"/>
      <c r="BR106" s="20"/>
      <c r="BS106" s="20"/>
      <c r="BT106" s="61"/>
      <c r="BU106" s="63"/>
      <c r="BV106" s="61"/>
      <c r="BW106" s="20"/>
      <c r="BX106" s="20"/>
      <c r="BY106" s="63"/>
      <c r="BZ106" s="68">
        <v>85.87249883666821</v>
      </c>
      <c r="CA106" s="20"/>
      <c r="CB106" s="20"/>
      <c r="CC106" s="20"/>
      <c r="CD106" s="20"/>
      <c r="CE106" s="76">
        <f>LARGE(H106:CD106,1)</f>
        <v>94.26086956521739</v>
      </c>
      <c r="CF106" s="76">
        <f aca="true" t="shared" si="27" ref="CF106:CF120">LARGE(H106:CD106,2)</f>
        <v>86.1731843575419</v>
      </c>
      <c r="CG106" s="76">
        <f aca="true" t="shared" si="28" ref="CG106:CG120">LARGE(H106:CD106,3)</f>
        <v>85.87249883666821</v>
      </c>
      <c r="CH106" s="76">
        <f aca="true" t="shared" si="29" ref="CH106:CH120">LARGE(H106:CD106,4)</f>
        <v>74.17391304347827</v>
      </c>
      <c r="CI106" s="76">
        <f aca="true" t="shared" si="30" ref="CI106:CI120">LARGE(H106:CD106,5)</f>
        <v>69.53846153846155</v>
      </c>
      <c r="CJ106" s="76">
        <f t="shared" si="24"/>
        <v>59.142857142857146</v>
      </c>
      <c r="CK106" s="76">
        <f>LARGE(H106:CD106,7)</f>
        <v>38.55172413793103</v>
      </c>
      <c r="CL106" s="76">
        <v>0</v>
      </c>
      <c r="CM106" s="76">
        <v>0</v>
      </c>
      <c r="CN106" s="76">
        <v>0</v>
      </c>
      <c r="CO106" s="105">
        <f>SUM(CE106:CN106)</f>
        <v>507.71350862215553</v>
      </c>
    </row>
    <row r="107" spans="1:93" ht="15.75" thickBot="1">
      <c r="A107" s="126">
        <v>4</v>
      </c>
      <c r="B107" s="107" t="s">
        <v>117</v>
      </c>
      <c r="C107" s="220">
        <v>2001</v>
      </c>
      <c r="D107" s="109" t="s">
        <v>75</v>
      </c>
      <c r="E107" s="127" t="s">
        <v>64</v>
      </c>
      <c r="F107" s="114" t="s">
        <v>87</v>
      </c>
      <c r="G107" s="128" t="s">
        <v>62</v>
      </c>
      <c r="H107" s="126"/>
      <c r="I107" s="112"/>
      <c r="J107" s="114">
        <v>70.3</v>
      </c>
      <c r="K107" s="127"/>
      <c r="L107" s="139"/>
      <c r="M107" s="127"/>
      <c r="N107" s="127"/>
      <c r="O107" s="127"/>
      <c r="P107" s="219"/>
      <c r="Q107" s="139"/>
      <c r="R107" s="220"/>
      <c r="S107" s="127"/>
      <c r="T107" s="127"/>
      <c r="U107" s="127"/>
      <c r="V107" s="127"/>
      <c r="W107" s="126"/>
      <c r="X107" s="127"/>
      <c r="Y107" s="127"/>
      <c r="Z107" s="127"/>
      <c r="AA107" s="116">
        <v>79.51724137931035</v>
      </c>
      <c r="AB107" s="111"/>
      <c r="AC107" s="111"/>
      <c r="AD107" s="111"/>
      <c r="AE107" s="111"/>
      <c r="AF107" s="117"/>
      <c r="AG107" s="111"/>
      <c r="AH107" s="111">
        <v>61.92307692307693</v>
      </c>
      <c r="AI107" s="111"/>
      <c r="AJ107" s="111"/>
      <c r="AK107" s="118"/>
      <c r="AL107" s="117"/>
      <c r="AM107" s="118"/>
      <c r="AN107" s="111"/>
      <c r="AO107" s="111"/>
      <c r="AP107" s="111"/>
      <c r="AQ107" s="111"/>
      <c r="AR107" s="117"/>
      <c r="AS107" s="111">
        <v>65.42857142857143</v>
      </c>
      <c r="AT107" s="118"/>
      <c r="AU107" s="111"/>
      <c r="AV107" s="111"/>
      <c r="AW107" s="117"/>
      <c r="AX107" s="111"/>
      <c r="AY107" s="111"/>
      <c r="AZ107" s="111"/>
      <c r="BA107" s="118"/>
      <c r="BB107" s="117"/>
      <c r="BC107" s="111"/>
      <c r="BD107" s="118"/>
      <c r="BE107" s="111">
        <v>75.66480446927375</v>
      </c>
      <c r="BF107" s="111"/>
      <c r="BG107" s="111"/>
      <c r="BH107" s="111"/>
      <c r="BI107" s="117"/>
      <c r="BJ107" s="111"/>
      <c r="BK107" s="118"/>
      <c r="BL107" s="111"/>
      <c r="BM107" s="111"/>
      <c r="BN107" s="117"/>
      <c r="BO107" s="111"/>
      <c r="BP107" s="111"/>
      <c r="BQ107" s="118"/>
      <c r="BR107" s="111"/>
      <c r="BS107" s="111"/>
      <c r="BT107" s="117"/>
      <c r="BU107" s="118"/>
      <c r="BV107" s="117"/>
      <c r="BW107" s="111"/>
      <c r="BX107" s="111"/>
      <c r="BY107" s="118"/>
      <c r="BZ107" s="119"/>
      <c r="CA107" s="111"/>
      <c r="CB107" s="111"/>
      <c r="CC107" s="111"/>
      <c r="CD107" s="111"/>
      <c r="CE107" s="120">
        <f>LARGE(H107:CD107,1)</f>
        <v>79.51724137931035</v>
      </c>
      <c r="CF107" s="120">
        <f t="shared" si="27"/>
        <v>75.66480446927375</v>
      </c>
      <c r="CG107" s="120">
        <f t="shared" si="28"/>
        <v>70.3</v>
      </c>
      <c r="CH107" s="120">
        <f t="shared" si="29"/>
        <v>65.42857142857143</v>
      </c>
      <c r="CI107" s="120">
        <f t="shared" si="30"/>
        <v>61.92307692307693</v>
      </c>
      <c r="CJ107" s="76">
        <v>0</v>
      </c>
      <c r="CK107" s="120">
        <v>0</v>
      </c>
      <c r="CL107" s="120">
        <v>0</v>
      </c>
      <c r="CM107" s="120">
        <v>0</v>
      </c>
      <c r="CN107" s="120">
        <v>0</v>
      </c>
      <c r="CO107" s="121">
        <f>SUM(CE107:CN107)</f>
        <v>352.83369420023246</v>
      </c>
    </row>
    <row r="108" spans="1:93" ht="15.75" thickBot="1">
      <c r="A108" s="149">
        <v>1</v>
      </c>
      <c r="B108" s="150" t="s">
        <v>97</v>
      </c>
      <c r="C108" s="151">
        <v>1999</v>
      </c>
      <c r="D108" s="152" t="s">
        <v>98</v>
      </c>
      <c r="E108" s="153" t="s">
        <v>64</v>
      </c>
      <c r="F108" s="153" t="s">
        <v>99</v>
      </c>
      <c r="G108" s="151" t="s">
        <v>62</v>
      </c>
      <c r="H108" s="149"/>
      <c r="I108" s="154"/>
      <c r="J108" s="154"/>
      <c r="K108" s="153"/>
      <c r="L108" s="155"/>
      <c r="M108" s="154"/>
      <c r="N108" s="154"/>
      <c r="O108" s="154"/>
      <c r="P108" s="156"/>
      <c r="Q108" s="155"/>
      <c r="R108" s="157"/>
      <c r="S108" s="154"/>
      <c r="T108" s="154"/>
      <c r="U108" s="154"/>
      <c r="V108" s="154"/>
      <c r="W108" s="158"/>
      <c r="X108" s="159"/>
      <c r="Y108" s="159"/>
      <c r="Z108" s="159"/>
      <c r="AA108" s="160"/>
      <c r="AB108" s="153"/>
      <c r="AC108" s="159">
        <v>87.20408163265306</v>
      </c>
      <c r="AD108" s="153"/>
      <c r="AE108" s="153"/>
      <c r="AF108" s="161"/>
      <c r="AG108" s="153"/>
      <c r="AH108" s="153"/>
      <c r="AI108" s="153"/>
      <c r="AJ108" s="153"/>
      <c r="AK108" s="162"/>
      <c r="AL108" s="161"/>
      <c r="AM108" s="162"/>
      <c r="AN108" s="153"/>
      <c r="AO108" s="153">
        <v>89.75862068965517</v>
      </c>
      <c r="AP108" s="153">
        <v>100</v>
      </c>
      <c r="AQ108" s="153"/>
      <c r="AR108" s="161"/>
      <c r="AS108" s="153">
        <v>82.71428571428572</v>
      </c>
      <c r="AT108" s="162"/>
      <c r="AU108" s="153"/>
      <c r="AV108" s="153"/>
      <c r="AW108" s="161"/>
      <c r="AX108" s="153"/>
      <c r="AY108" s="153"/>
      <c r="AZ108" s="153"/>
      <c r="BA108" s="162"/>
      <c r="BB108" s="161"/>
      <c r="BC108" s="153"/>
      <c r="BD108" s="162"/>
      <c r="BE108" s="153">
        <v>96.68156424581005</v>
      </c>
      <c r="BF108" s="153"/>
      <c r="BG108" s="153"/>
      <c r="BH108" s="153"/>
      <c r="BI108" s="161"/>
      <c r="BJ108" s="153"/>
      <c r="BK108" s="162">
        <v>100</v>
      </c>
      <c r="BL108" s="153"/>
      <c r="BM108" s="153"/>
      <c r="BN108" s="161"/>
      <c r="BO108" s="153"/>
      <c r="BP108" s="153"/>
      <c r="BQ108" s="162"/>
      <c r="BR108" s="153"/>
      <c r="BS108" s="153"/>
      <c r="BT108" s="161"/>
      <c r="BU108" s="162"/>
      <c r="BV108" s="161"/>
      <c r="BW108" s="153"/>
      <c r="BX108" s="153"/>
      <c r="BY108" s="162"/>
      <c r="BZ108" s="163"/>
      <c r="CA108" s="153"/>
      <c r="CB108" s="153"/>
      <c r="CC108" s="153"/>
      <c r="CD108" s="153"/>
      <c r="CE108" s="164">
        <f>LARGE(H108:CD108,1)</f>
        <v>100</v>
      </c>
      <c r="CF108" s="164">
        <f t="shared" si="27"/>
        <v>100</v>
      </c>
      <c r="CG108" s="164">
        <f t="shared" si="28"/>
        <v>96.68156424581005</v>
      </c>
      <c r="CH108" s="164">
        <f t="shared" si="29"/>
        <v>89.75862068965517</v>
      </c>
      <c r="CI108" s="164">
        <f t="shared" si="30"/>
        <v>87.20408163265306</v>
      </c>
      <c r="CJ108" s="164">
        <f>LARGE(H108:CD108,6)</f>
        <v>82.71428571428572</v>
      </c>
      <c r="CK108" s="164">
        <v>0</v>
      </c>
      <c r="CL108" s="164">
        <v>0</v>
      </c>
      <c r="CM108" s="164">
        <v>0</v>
      </c>
      <c r="CN108" s="164">
        <v>0</v>
      </c>
      <c r="CO108" s="165">
        <f>SUM(CE108:CN108)</f>
        <v>556.3585522824039</v>
      </c>
    </row>
    <row r="109" spans="1:93" ht="15">
      <c r="A109" s="122">
        <v>1</v>
      </c>
      <c r="B109" s="89" t="s">
        <v>107</v>
      </c>
      <c r="C109" s="166">
        <v>1996</v>
      </c>
      <c r="D109" s="123" t="s">
        <v>108</v>
      </c>
      <c r="E109" s="167" t="s">
        <v>61</v>
      </c>
      <c r="F109" s="168"/>
      <c r="G109" s="91" t="s">
        <v>62</v>
      </c>
      <c r="H109" s="122"/>
      <c r="I109" s="124"/>
      <c r="J109" s="124"/>
      <c r="K109" s="124"/>
      <c r="L109" s="125"/>
      <c r="M109" s="124"/>
      <c r="N109" s="124"/>
      <c r="O109" s="124"/>
      <c r="P109" s="96"/>
      <c r="Q109" s="125"/>
      <c r="R109" s="87"/>
      <c r="S109" s="95">
        <v>81.08988764044943</v>
      </c>
      <c r="T109" s="124"/>
      <c r="U109" s="124"/>
      <c r="V109" s="124"/>
      <c r="W109" s="97"/>
      <c r="X109" s="95"/>
      <c r="Y109" s="95"/>
      <c r="Z109" s="95"/>
      <c r="AA109" s="98"/>
      <c r="AB109" s="90"/>
      <c r="AC109" s="95">
        <v>83.16326530612245</v>
      </c>
      <c r="AD109" s="90"/>
      <c r="AE109" s="90"/>
      <c r="AF109" s="99">
        <v>78</v>
      </c>
      <c r="AG109" s="90"/>
      <c r="AH109" s="90"/>
      <c r="AI109" s="90"/>
      <c r="AJ109" s="90"/>
      <c r="AK109" s="100"/>
      <c r="AL109" s="99"/>
      <c r="AM109" s="100"/>
      <c r="AN109" s="90"/>
      <c r="AO109" s="90"/>
      <c r="AP109" s="90"/>
      <c r="AQ109" s="90"/>
      <c r="AR109" s="99"/>
      <c r="AS109" s="90">
        <v>81.14285714285714</v>
      </c>
      <c r="AT109" s="100"/>
      <c r="AU109" s="90"/>
      <c r="AV109" s="90"/>
      <c r="AW109" s="99"/>
      <c r="AX109" s="90"/>
      <c r="AY109" s="90"/>
      <c r="AZ109" s="90"/>
      <c r="BA109" s="100"/>
      <c r="BB109" s="99"/>
      <c r="BC109" s="90"/>
      <c r="BD109" s="100"/>
      <c r="BE109" s="90"/>
      <c r="BF109" s="90"/>
      <c r="BG109" s="90"/>
      <c r="BH109" s="90"/>
      <c r="BI109" s="99"/>
      <c r="BJ109" s="90"/>
      <c r="BK109" s="100"/>
      <c r="BL109" s="90"/>
      <c r="BM109" s="90"/>
      <c r="BN109" s="99"/>
      <c r="BO109" s="90"/>
      <c r="BP109" s="90"/>
      <c r="BQ109" s="100"/>
      <c r="BR109" s="90"/>
      <c r="BS109" s="90"/>
      <c r="BT109" s="99"/>
      <c r="BU109" s="100"/>
      <c r="BV109" s="99"/>
      <c r="BW109" s="90"/>
      <c r="BX109" s="90">
        <v>50.5</v>
      </c>
      <c r="BY109" s="100"/>
      <c r="BZ109" s="102"/>
      <c r="CA109" s="90"/>
      <c r="CB109" s="103">
        <v>88</v>
      </c>
      <c r="CC109" s="90"/>
      <c r="CD109" s="90"/>
      <c r="CE109" s="103">
        <f>LARGE(H109:CD109,1)</f>
        <v>88</v>
      </c>
      <c r="CF109" s="103">
        <f t="shared" si="27"/>
        <v>83.16326530612245</v>
      </c>
      <c r="CG109" s="103">
        <f t="shared" si="28"/>
        <v>81.14285714285714</v>
      </c>
      <c r="CH109" s="103">
        <f t="shared" si="29"/>
        <v>81.08988764044943</v>
      </c>
      <c r="CI109" s="103">
        <f t="shared" si="30"/>
        <v>78</v>
      </c>
      <c r="CJ109" s="103">
        <f>LARGE(H109:CD109,6)</f>
        <v>50.5</v>
      </c>
      <c r="CK109" s="103">
        <v>0</v>
      </c>
      <c r="CL109" s="103">
        <v>0</v>
      </c>
      <c r="CM109" s="103">
        <v>0</v>
      </c>
      <c r="CN109" s="103">
        <v>0</v>
      </c>
      <c r="CO109" s="104">
        <f>SUM(CE109:CN109)</f>
        <v>461.89601008942907</v>
      </c>
    </row>
    <row r="110" spans="1:93" ht="15.75" thickBot="1">
      <c r="A110" s="126">
        <v>2</v>
      </c>
      <c r="B110" s="107" t="s">
        <v>184</v>
      </c>
      <c r="C110" s="220">
        <v>1994</v>
      </c>
      <c r="D110" s="109" t="s">
        <v>108</v>
      </c>
      <c r="E110" s="127" t="s">
        <v>64</v>
      </c>
      <c r="F110" s="111" t="s">
        <v>178</v>
      </c>
      <c r="G110" s="128" t="s">
        <v>62</v>
      </c>
      <c r="H110" s="126"/>
      <c r="I110" s="127"/>
      <c r="J110" s="127"/>
      <c r="K110" s="127"/>
      <c r="L110" s="139"/>
      <c r="M110" s="127"/>
      <c r="N110" s="127"/>
      <c r="O110" s="127"/>
      <c r="P110" s="219"/>
      <c r="Q110" s="139"/>
      <c r="R110" s="220"/>
      <c r="S110" s="127"/>
      <c r="T110" s="127"/>
      <c r="U110" s="127"/>
      <c r="V110" s="127"/>
      <c r="W110" s="115"/>
      <c r="X110" s="114">
        <v>1.6149068322981321</v>
      </c>
      <c r="Y110" s="114"/>
      <c r="Z110" s="114"/>
      <c r="AA110" s="116"/>
      <c r="AB110" s="114">
        <v>9.114754098360649</v>
      </c>
      <c r="AC110" s="111"/>
      <c r="AD110" s="111"/>
      <c r="AE110" s="111"/>
      <c r="AF110" s="117"/>
      <c r="AG110" s="111">
        <v>19.109756097560975</v>
      </c>
      <c r="AH110" s="111"/>
      <c r="AI110" s="111"/>
      <c r="AJ110" s="111"/>
      <c r="AK110" s="118"/>
      <c r="AL110" s="117"/>
      <c r="AM110" s="118"/>
      <c r="AN110" s="111"/>
      <c r="AO110" s="111"/>
      <c r="AP110" s="111"/>
      <c r="AQ110" s="111"/>
      <c r="AR110" s="117"/>
      <c r="AS110" s="111"/>
      <c r="AT110" s="118">
        <v>14.199999999999989</v>
      </c>
      <c r="AU110" s="111"/>
      <c r="AV110" s="111"/>
      <c r="AW110" s="117"/>
      <c r="AX110" s="111"/>
      <c r="AY110" s="111"/>
      <c r="AZ110" s="111"/>
      <c r="BA110" s="118"/>
      <c r="BB110" s="117"/>
      <c r="BC110" s="111"/>
      <c r="BD110" s="118">
        <v>4.159574468085111</v>
      </c>
      <c r="BE110" s="111"/>
      <c r="BF110" s="111"/>
      <c r="BG110" s="111"/>
      <c r="BH110" s="111"/>
      <c r="BI110" s="117"/>
      <c r="BJ110" s="111"/>
      <c r="BK110" s="118"/>
      <c r="BL110" s="111"/>
      <c r="BM110" s="111"/>
      <c r="BN110" s="117"/>
      <c r="BO110" s="111"/>
      <c r="BP110" s="111"/>
      <c r="BQ110" s="118"/>
      <c r="BR110" s="111"/>
      <c r="BS110" s="111"/>
      <c r="BT110" s="117"/>
      <c r="BU110" s="118"/>
      <c r="BV110" s="117"/>
      <c r="BW110" s="111"/>
      <c r="BX110" s="111"/>
      <c r="BY110" s="118"/>
      <c r="BZ110" s="119"/>
      <c r="CA110" s="111"/>
      <c r="CB110" s="111"/>
      <c r="CC110" s="111"/>
      <c r="CD110" s="111"/>
      <c r="CE110" s="120">
        <f>LARGE(H110:CD110,1)</f>
        <v>19.109756097560975</v>
      </c>
      <c r="CF110" s="120">
        <f t="shared" si="27"/>
        <v>14.199999999999989</v>
      </c>
      <c r="CG110" s="120">
        <f t="shared" si="28"/>
        <v>9.114754098360649</v>
      </c>
      <c r="CH110" s="120">
        <f t="shared" si="29"/>
        <v>4.159574468085111</v>
      </c>
      <c r="CI110" s="120">
        <f t="shared" si="30"/>
        <v>1.6149068322981321</v>
      </c>
      <c r="CJ110" s="76">
        <v>0</v>
      </c>
      <c r="CK110" s="120">
        <v>0</v>
      </c>
      <c r="CL110" s="120">
        <v>0</v>
      </c>
      <c r="CM110" s="120">
        <v>0</v>
      </c>
      <c r="CN110" s="120">
        <v>0</v>
      </c>
      <c r="CO110" s="121">
        <f>SUM(CE110:CN110)</f>
        <v>48.198991496304856</v>
      </c>
    </row>
    <row r="111" spans="1:93" ht="15">
      <c r="A111" s="88">
        <v>1</v>
      </c>
      <c r="B111" s="144" t="s">
        <v>126</v>
      </c>
      <c r="C111" s="145">
        <v>2008</v>
      </c>
      <c r="D111" s="87" t="s">
        <v>127</v>
      </c>
      <c r="E111" s="147" t="s">
        <v>64</v>
      </c>
      <c r="F111" s="90"/>
      <c r="G111" s="145" t="s">
        <v>62</v>
      </c>
      <c r="H111" s="88"/>
      <c r="I111" s="93"/>
      <c r="J111" s="93"/>
      <c r="K111" s="90"/>
      <c r="L111" s="98">
        <v>41.13513513513513</v>
      </c>
      <c r="M111" s="93"/>
      <c r="N111" s="93"/>
      <c r="O111" s="93"/>
      <c r="P111" s="96"/>
      <c r="Q111" s="94"/>
      <c r="R111" s="87"/>
      <c r="S111" s="93"/>
      <c r="T111" s="93"/>
      <c r="U111" s="93"/>
      <c r="V111" s="93"/>
      <c r="W111" s="97"/>
      <c r="X111" s="95"/>
      <c r="Y111" s="95">
        <v>49.16216216216216</v>
      </c>
      <c r="Z111" s="95"/>
      <c r="AA111" s="98"/>
      <c r="AB111" s="90"/>
      <c r="AC111" s="90"/>
      <c r="AD111" s="90"/>
      <c r="AE111" s="95">
        <v>51.599999999999994</v>
      </c>
      <c r="AF111" s="99"/>
      <c r="AG111" s="90"/>
      <c r="AH111" s="90"/>
      <c r="AI111" s="90"/>
      <c r="AJ111" s="90"/>
      <c r="AK111" s="100">
        <v>76.10344827586206</v>
      </c>
      <c r="AL111" s="99"/>
      <c r="AM111" s="100"/>
      <c r="AN111" s="90"/>
      <c r="AO111" s="90"/>
      <c r="AP111" s="90"/>
      <c r="AQ111" s="90">
        <v>50.5</v>
      </c>
      <c r="AR111" s="99"/>
      <c r="AS111" s="90"/>
      <c r="AT111" s="100"/>
      <c r="AU111" s="90"/>
      <c r="AV111" s="90"/>
      <c r="AW111" s="143">
        <v>8.920000000000002</v>
      </c>
      <c r="AX111" s="90"/>
      <c r="AY111" s="90"/>
      <c r="AZ111" s="90"/>
      <c r="BA111" s="100"/>
      <c r="BB111" s="99"/>
      <c r="BC111" s="90"/>
      <c r="BD111" s="100"/>
      <c r="BE111" s="90"/>
      <c r="BF111" s="90"/>
      <c r="BG111" s="90">
        <v>82.36986301369863</v>
      </c>
      <c r="BH111" s="90"/>
      <c r="BI111" s="99"/>
      <c r="BJ111" s="90">
        <v>28.97826086956522</v>
      </c>
      <c r="BK111" s="100"/>
      <c r="BL111" s="90"/>
      <c r="BM111" s="90"/>
      <c r="BN111" s="99"/>
      <c r="BO111" s="90"/>
      <c r="BP111" s="90"/>
      <c r="BQ111" s="100">
        <v>31.461538461538467</v>
      </c>
      <c r="BR111" s="90"/>
      <c r="BS111" s="90"/>
      <c r="BT111" s="99"/>
      <c r="BU111" s="100">
        <v>17.05405405405405</v>
      </c>
      <c r="BV111" s="99"/>
      <c r="BW111" s="90"/>
      <c r="BX111" s="90"/>
      <c r="BY111" s="100">
        <v>20.799999999999997</v>
      </c>
      <c r="BZ111" s="102"/>
      <c r="CA111" s="90"/>
      <c r="CB111" s="90"/>
      <c r="CC111" s="90"/>
      <c r="CD111" s="103">
        <v>34</v>
      </c>
      <c r="CE111" s="103">
        <f>LARGE(H111:CD111,1)</f>
        <v>82.36986301369863</v>
      </c>
      <c r="CF111" s="103">
        <f t="shared" si="27"/>
        <v>76.10344827586206</v>
      </c>
      <c r="CG111" s="103">
        <f t="shared" si="28"/>
        <v>51.599999999999994</v>
      </c>
      <c r="CH111" s="103">
        <f t="shared" si="29"/>
        <v>50.5</v>
      </c>
      <c r="CI111" s="103">
        <f t="shared" si="30"/>
        <v>49.16216216216216</v>
      </c>
      <c r="CJ111" s="103">
        <f aca="true" t="shared" si="31" ref="CJ111:CJ117">LARGE(H111:CD111,6)</f>
        <v>41.13513513513513</v>
      </c>
      <c r="CK111" s="103">
        <f>LARGE(H111:CD111,7)</f>
        <v>34</v>
      </c>
      <c r="CL111" s="103">
        <f>LARGE(H111:CD111,8)</f>
        <v>31.461538461538467</v>
      </c>
      <c r="CM111" s="103">
        <f>LARGE(H111:CD111,9)</f>
        <v>28.97826086956522</v>
      </c>
      <c r="CN111" s="103">
        <f>LARGE(H111:CD111,10)</f>
        <v>20.799999999999997</v>
      </c>
      <c r="CO111" s="104">
        <f>SUM(CE111:CN111)</f>
        <v>466.1104079179617</v>
      </c>
    </row>
    <row r="112" spans="1:93" ht="15">
      <c r="A112" s="56">
        <v>2</v>
      </c>
      <c r="B112" s="23" t="s">
        <v>185</v>
      </c>
      <c r="C112" s="217">
        <v>2008</v>
      </c>
      <c r="D112" s="217" t="str">
        <f>IF(C112&lt;=2001,"U14",IF(C112&lt;=2003,"U12",IF(C112&lt;=2005,"U10",IF(C112&lt;=2007,"U8",IF(C112&gt;=2008,"U6")))))</f>
        <v>U6</v>
      </c>
      <c r="E112" s="1" t="s">
        <v>64</v>
      </c>
      <c r="F112" s="20" t="s">
        <v>169</v>
      </c>
      <c r="G112" s="25" t="s">
        <v>62</v>
      </c>
      <c r="P112" s="218"/>
      <c r="R112" s="217"/>
      <c r="W112" s="58"/>
      <c r="X112" s="27"/>
      <c r="Y112" s="27"/>
      <c r="Z112" s="27"/>
      <c r="AA112" s="60"/>
      <c r="AB112" s="20"/>
      <c r="AC112" s="20"/>
      <c r="AD112" s="20"/>
      <c r="AE112" s="20"/>
      <c r="AF112" s="61"/>
      <c r="AG112" s="20"/>
      <c r="AH112" s="20"/>
      <c r="AI112" s="20"/>
      <c r="AJ112" s="20"/>
      <c r="AK112" s="63">
        <v>41.96551724137931</v>
      </c>
      <c r="AL112" s="61"/>
      <c r="AM112" s="63"/>
      <c r="AN112" s="20"/>
      <c r="AO112" s="20"/>
      <c r="AP112" s="20"/>
      <c r="AQ112" s="20">
        <v>31.9375</v>
      </c>
      <c r="AR112" s="61"/>
      <c r="AS112" s="20"/>
      <c r="AT112" s="63"/>
      <c r="AU112" s="20"/>
      <c r="AV112" s="20"/>
      <c r="AW112" s="61"/>
      <c r="AX112" s="20"/>
      <c r="AY112" s="20"/>
      <c r="AZ112" s="20"/>
      <c r="BA112" s="63"/>
      <c r="BB112" s="61"/>
      <c r="BC112" s="20"/>
      <c r="BD112" s="63"/>
      <c r="BE112" s="20"/>
      <c r="BF112" s="20"/>
      <c r="BG112" s="20">
        <v>75.58904109589041</v>
      </c>
      <c r="BH112" s="20"/>
      <c r="BI112" s="61"/>
      <c r="BJ112" s="20"/>
      <c r="BK112" s="63"/>
      <c r="BL112" s="20"/>
      <c r="BM112" s="20"/>
      <c r="BN112" s="61"/>
      <c r="BO112" s="20"/>
      <c r="BP112" s="20"/>
      <c r="BQ112" s="63">
        <v>23.846153846153854</v>
      </c>
      <c r="BR112" s="20"/>
      <c r="BS112" s="20"/>
      <c r="BT112" s="61"/>
      <c r="BU112" s="63">
        <v>19.729729729729726</v>
      </c>
      <c r="BV112" s="61"/>
      <c r="BW112" s="20"/>
      <c r="BX112" s="20"/>
      <c r="BY112" s="63">
        <v>25.75</v>
      </c>
      <c r="BZ112" s="68"/>
      <c r="CA112" s="20"/>
      <c r="CB112" s="20"/>
      <c r="CC112" s="20"/>
      <c r="CD112" s="20"/>
      <c r="CE112" s="76">
        <f>LARGE(H112:CD112,1)</f>
        <v>75.58904109589041</v>
      </c>
      <c r="CF112" s="76">
        <f t="shared" si="27"/>
        <v>41.96551724137931</v>
      </c>
      <c r="CG112" s="76">
        <f t="shared" si="28"/>
        <v>31.9375</v>
      </c>
      <c r="CH112" s="76">
        <f t="shared" si="29"/>
        <v>25.75</v>
      </c>
      <c r="CI112" s="76">
        <f t="shared" si="30"/>
        <v>23.846153846153854</v>
      </c>
      <c r="CJ112" s="76">
        <f t="shared" si="31"/>
        <v>19.729729729729726</v>
      </c>
      <c r="CK112" s="76">
        <v>0</v>
      </c>
      <c r="CL112" s="76">
        <v>0</v>
      </c>
      <c r="CM112" s="76">
        <v>0</v>
      </c>
      <c r="CN112" s="76">
        <v>0</v>
      </c>
      <c r="CO112" s="105">
        <f>SUM(CE112:CN112)</f>
        <v>218.81794191315333</v>
      </c>
    </row>
    <row r="113" spans="1:93" ht="15.75" thickBot="1">
      <c r="A113" s="106">
        <v>3</v>
      </c>
      <c r="B113" s="169" t="s">
        <v>160</v>
      </c>
      <c r="C113" s="170">
        <v>2009</v>
      </c>
      <c r="D113" s="171" t="s">
        <v>127</v>
      </c>
      <c r="E113" s="110" t="s">
        <v>64</v>
      </c>
      <c r="F113" s="172" t="s">
        <v>87</v>
      </c>
      <c r="G113" s="170" t="s">
        <v>62</v>
      </c>
      <c r="H113" s="106"/>
      <c r="I113" s="112"/>
      <c r="J113" s="112"/>
      <c r="K113" s="111"/>
      <c r="L113" s="113"/>
      <c r="M113" s="112"/>
      <c r="N113" s="112"/>
      <c r="O113" s="112"/>
      <c r="P113" s="219"/>
      <c r="Q113" s="113"/>
      <c r="R113" s="220"/>
      <c r="S113" s="112"/>
      <c r="T113" s="112"/>
      <c r="U113" s="112"/>
      <c r="V113" s="114">
        <v>62.875</v>
      </c>
      <c r="W113" s="115"/>
      <c r="X113" s="114"/>
      <c r="Y113" s="114"/>
      <c r="Z113" s="114"/>
      <c r="AA113" s="116"/>
      <c r="AB113" s="111"/>
      <c r="AC113" s="111"/>
      <c r="AD113" s="111"/>
      <c r="AE113" s="114">
        <v>27.39999999999999</v>
      </c>
      <c r="AF113" s="117"/>
      <c r="AG113" s="111"/>
      <c r="AH113" s="111"/>
      <c r="AI113" s="111"/>
      <c r="AJ113" s="111"/>
      <c r="AK113" s="118"/>
      <c r="AL113" s="117"/>
      <c r="AM113" s="118"/>
      <c r="AN113" s="111"/>
      <c r="AO113" s="111"/>
      <c r="AP113" s="111"/>
      <c r="AQ113" s="111"/>
      <c r="AR113" s="117">
        <v>9.608695652173921</v>
      </c>
      <c r="AS113" s="111"/>
      <c r="AT113" s="118"/>
      <c r="AU113" s="111"/>
      <c r="AV113" s="111"/>
      <c r="AW113" s="117"/>
      <c r="AX113" s="111"/>
      <c r="AY113" s="111"/>
      <c r="AZ113" s="111"/>
      <c r="BA113" s="118"/>
      <c r="BB113" s="117"/>
      <c r="BC113" s="111"/>
      <c r="BD113" s="118"/>
      <c r="BE113" s="111"/>
      <c r="BF113" s="111"/>
      <c r="BG113" s="111">
        <v>49.821917808219176</v>
      </c>
      <c r="BH113" s="111"/>
      <c r="BI113" s="117"/>
      <c r="BJ113" s="111">
        <v>5.304347826086968</v>
      </c>
      <c r="BK113" s="118"/>
      <c r="BL113" s="111"/>
      <c r="BM113" s="111"/>
      <c r="BN113" s="117"/>
      <c r="BO113" s="111"/>
      <c r="BP113" s="111"/>
      <c r="BQ113" s="118">
        <v>1</v>
      </c>
      <c r="BR113" s="111"/>
      <c r="BS113" s="111"/>
      <c r="BT113" s="117"/>
      <c r="BU113" s="118"/>
      <c r="BV113" s="117"/>
      <c r="BW113" s="111"/>
      <c r="BX113" s="111"/>
      <c r="BY113" s="118"/>
      <c r="BZ113" s="119"/>
      <c r="CA113" s="111"/>
      <c r="CB113" s="111"/>
      <c r="CC113" s="111"/>
      <c r="CD113" s="120">
        <v>17.5</v>
      </c>
      <c r="CE113" s="120">
        <f>LARGE(H113:CD113,1)</f>
        <v>62.875</v>
      </c>
      <c r="CF113" s="120">
        <f t="shared" si="27"/>
        <v>49.821917808219176</v>
      </c>
      <c r="CG113" s="120">
        <f t="shared" si="28"/>
        <v>27.39999999999999</v>
      </c>
      <c r="CH113" s="120">
        <f t="shared" si="29"/>
        <v>17.5</v>
      </c>
      <c r="CI113" s="120">
        <f t="shared" si="30"/>
        <v>9.608695652173921</v>
      </c>
      <c r="CJ113" s="120">
        <f t="shared" si="31"/>
        <v>5.304347826086968</v>
      </c>
      <c r="CK113" s="120">
        <f>LARGE(H113:CD113,7)</f>
        <v>1</v>
      </c>
      <c r="CL113" s="120">
        <v>0</v>
      </c>
      <c r="CM113" s="120">
        <v>0</v>
      </c>
      <c r="CN113" s="120">
        <v>0</v>
      </c>
      <c r="CO113" s="121">
        <f>SUM(CE113:CN113)</f>
        <v>173.5099612864801</v>
      </c>
    </row>
    <row r="114" spans="1:93" ht="15">
      <c r="A114" s="88">
        <v>1</v>
      </c>
      <c r="B114" s="89" t="s">
        <v>83</v>
      </c>
      <c r="C114" s="91">
        <v>2007</v>
      </c>
      <c r="D114" s="166" t="s">
        <v>84</v>
      </c>
      <c r="E114" s="130" t="s">
        <v>64</v>
      </c>
      <c r="F114" s="173" t="s">
        <v>80</v>
      </c>
      <c r="G114" s="91" t="s">
        <v>62</v>
      </c>
      <c r="H114" s="88"/>
      <c r="I114" s="93"/>
      <c r="J114" s="93"/>
      <c r="K114" s="90"/>
      <c r="L114" s="98">
        <v>100</v>
      </c>
      <c r="M114" s="93"/>
      <c r="N114" s="93"/>
      <c r="O114" s="93"/>
      <c r="P114" s="96"/>
      <c r="Q114" s="94"/>
      <c r="R114" s="87"/>
      <c r="S114" s="93"/>
      <c r="T114" s="93"/>
      <c r="U114" s="93"/>
      <c r="V114" s="93"/>
      <c r="W114" s="97"/>
      <c r="X114" s="95"/>
      <c r="Y114" s="95">
        <v>100</v>
      </c>
      <c r="Z114" s="95"/>
      <c r="AA114" s="98"/>
      <c r="AB114" s="90"/>
      <c r="AC114" s="90"/>
      <c r="AD114" s="90"/>
      <c r="AE114" s="95">
        <v>95.6</v>
      </c>
      <c r="AF114" s="99"/>
      <c r="AG114" s="90"/>
      <c r="AH114" s="90"/>
      <c r="AI114" s="90"/>
      <c r="AJ114" s="90"/>
      <c r="AK114" s="100">
        <v>100</v>
      </c>
      <c r="AL114" s="99"/>
      <c r="AM114" s="100"/>
      <c r="AN114" s="90"/>
      <c r="AO114" s="90"/>
      <c r="AP114" s="90"/>
      <c r="AQ114" s="90"/>
      <c r="AR114" s="99"/>
      <c r="AS114" s="90"/>
      <c r="AT114" s="100"/>
      <c r="AU114" s="90"/>
      <c r="AV114" s="90"/>
      <c r="AW114" s="143">
        <v>52.480000000000004</v>
      </c>
      <c r="AX114" s="90"/>
      <c r="AY114" s="90"/>
      <c r="AZ114" s="90"/>
      <c r="BA114" s="100"/>
      <c r="BB114" s="99">
        <v>19.85714285714286</v>
      </c>
      <c r="BC114" s="90"/>
      <c r="BD114" s="100"/>
      <c r="BE114" s="90"/>
      <c r="BF114" s="90"/>
      <c r="BG114" s="90">
        <v>98.64383561643835</v>
      </c>
      <c r="BH114" s="90"/>
      <c r="BI114" s="99"/>
      <c r="BJ114" s="90">
        <v>87.08695652173913</v>
      </c>
      <c r="BK114" s="100"/>
      <c r="BL114" s="90"/>
      <c r="BM114" s="90"/>
      <c r="BN114" s="99"/>
      <c r="BO114" s="90"/>
      <c r="BP114" s="90"/>
      <c r="BQ114" s="100"/>
      <c r="BR114" s="90"/>
      <c r="BS114" s="90"/>
      <c r="BT114" s="99"/>
      <c r="BU114" s="100">
        <v>70.56756756756756</v>
      </c>
      <c r="BV114" s="99"/>
      <c r="BW114" s="90"/>
      <c r="BX114" s="90"/>
      <c r="BY114" s="100">
        <v>65.35</v>
      </c>
      <c r="BZ114" s="102"/>
      <c r="CA114" s="99"/>
      <c r="CB114" s="103">
        <v>46</v>
      </c>
      <c r="CC114" s="90"/>
      <c r="CD114" s="103">
        <v>71.125</v>
      </c>
      <c r="CE114" s="103">
        <f>LARGE(H114:CD114,1)</f>
        <v>100</v>
      </c>
      <c r="CF114" s="103">
        <f t="shared" si="27"/>
        <v>100</v>
      </c>
      <c r="CG114" s="103">
        <f t="shared" si="28"/>
        <v>100</v>
      </c>
      <c r="CH114" s="103">
        <f t="shared" si="29"/>
        <v>98.64383561643835</v>
      </c>
      <c r="CI114" s="103">
        <f t="shared" si="30"/>
        <v>95.6</v>
      </c>
      <c r="CJ114" s="103">
        <f t="shared" si="31"/>
        <v>87.08695652173913</v>
      </c>
      <c r="CK114" s="103">
        <f>LARGE(H114:CD114,7)</f>
        <v>71.125</v>
      </c>
      <c r="CL114" s="103">
        <f>LARGE(H114:CD114,8)</f>
        <v>70.56756756756756</v>
      </c>
      <c r="CM114" s="103">
        <f>LARGE(H114:CD114,9)</f>
        <v>65.35</v>
      </c>
      <c r="CN114" s="103">
        <f>LARGE(H114:CD114,10)</f>
        <v>52.480000000000004</v>
      </c>
      <c r="CO114" s="104">
        <f>SUM(CE114:CN114)</f>
        <v>840.8533597057451</v>
      </c>
    </row>
    <row r="115" spans="1:93" ht="15">
      <c r="A115" s="56">
        <v>2</v>
      </c>
      <c r="B115" s="23" t="s">
        <v>89</v>
      </c>
      <c r="C115" s="217">
        <v>2007</v>
      </c>
      <c r="D115" s="217" t="str">
        <f>IF(C115&lt;=2001,"U14",IF(C115&lt;=2003,"U12",IF(C115&lt;=2005,"U10",IF(C115&lt;=2007,"U8",IF(C115&gt;=2008,"U6")))))</f>
        <v>U8</v>
      </c>
      <c r="E115" s="27" t="s">
        <v>64</v>
      </c>
      <c r="F115" s="27" t="s">
        <v>90</v>
      </c>
      <c r="G115" s="25" t="s">
        <v>62</v>
      </c>
      <c r="K115" s="21"/>
      <c r="L115" s="60">
        <v>89.29729729729729</v>
      </c>
      <c r="P115" s="218"/>
      <c r="R115" s="217"/>
      <c r="Y115" s="27">
        <v>91.97297297297297</v>
      </c>
      <c r="AA115" s="60"/>
      <c r="AB115" s="20"/>
      <c r="AC115" s="20"/>
      <c r="AD115" s="20"/>
      <c r="AE115" s="20"/>
      <c r="AF115" s="61"/>
      <c r="AG115" s="20"/>
      <c r="AH115" s="20"/>
      <c r="AI115" s="20"/>
      <c r="AJ115" s="20"/>
      <c r="AK115" s="63">
        <v>89.75862068965517</v>
      </c>
      <c r="AL115" s="61"/>
      <c r="AM115" s="63"/>
      <c r="AN115" s="20"/>
      <c r="AO115" s="20"/>
      <c r="AP115" s="20"/>
      <c r="AQ115" s="20">
        <v>81.4375</v>
      </c>
      <c r="AR115" s="61">
        <v>41.89130434782609</v>
      </c>
      <c r="AS115" s="20"/>
      <c r="AT115" s="63"/>
      <c r="AU115" s="20"/>
      <c r="AV115" s="20"/>
      <c r="AW115" s="65">
        <v>24.760000000000005</v>
      </c>
      <c r="AX115" s="20"/>
      <c r="AY115" s="20"/>
      <c r="AZ115" s="20"/>
      <c r="BA115" s="63"/>
      <c r="BB115" s="61">
        <v>5.714285714285708</v>
      </c>
      <c r="BC115" s="20"/>
      <c r="BD115" s="63"/>
      <c r="BE115" s="20"/>
      <c r="BF115" s="20"/>
      <c r="BG115" s="20">
        <v>97.28767123287672</v>
      </c>
      <c r="BH115" s="20"/>
      <c r="BI115" s="61"/>
      <c r="BJ115" s="20"/>
      <c r="BK115" s="63"/>
      <c r="BL115" s="20"/>
      <c r="BM115" s="20"/>
      <c r="BN115" s="61"/>
      <c r="BO115" s="20"/>
      <c r="BP115" s="20"/>
      <c r="BQ115" s="63">
        <v>54.30769230769231</v>
      </c>
      <c r="BR115" s="20"/>
      <c r="BS115" s="20"/>
      <c r="BT115" s="61"/>
      <c r="BU115" s="63">
        <v>62.54054054054054</v>
      </c>
      <c r="BV115" s="61"/>
      <c r="BW115" s="20"/>
      <c r="BX115" s="20"/>
      <c r="BY115" s="63"/>
      <c r="BZ115" s="68"/>
      <c r="CA115" s="61"/>
      <c r="CB115" s="20"/>
      <c r="CC115" s="20"/>
      <c r="CD115" s="76">
        <v>54.625</v>
      </c>
      <c r="CE115" s="76">
        <f>LARGE(H115:CD115,1)</f>
        <v>97.28767123287672</v>
      </c>
      <c r="CF115" s="76">
        <f t="shared" si="27"/>
        <v>91.97297297297297</v>
      </c>
      <c r="CG115" s="76">
        <f t="shared" si="28"/>
        <v>89.75862068965517</v>
      </c>
      <c r="CH115" s="76">
        <f t="shared" si="29"/>
        <v>89.29729729729729</v>
      </c>
      <c r="CI115" s="76">
        <f t="shared" si="30"/>
        <v>81.4375</v>
      </c>
      <c r="CJ115" s="76">
        <f t="shared" si="31"/>
        <v>62.54054054054054</v>
      </c>
      <c r="CK115" s="76">
        <f>LARGE(H115:CD115,7)</f>
        <v>54.625</v>
      </c>
      <c r="CL115" s="76">
        <f>LARGE(H115:CD115,8)</f>
        <v>54.30769230769231</v>
      </c>
      <c r="CM115" s="76">
        <f>LARGE(H115:CD115,9)</f>
        <v>41.89130434782609</v>
      </c>
      <c r="CN115" s="76">
        <f>LARGE(H115:CD115,10)</f>
        <v>24.760000000000005</v>
      </c>
      <c r="CO115" s="105">
        <f>SUM(CE115:CN115)</f>
        <v>687.8785993888611</v>
      </c>
    </row>
    <row r="116" spans="1:93" ht="15">
      <c r="A116" s="57">
        <v>3</v>
      </c>
      <c r="B116" s="23" t="s">
        <v>120</v>
      </c>
      <c r="C116" s="25">
        <v>2006</v>
      </c>
      <c r="D116" s="217" t="str">
        <f>IF(C116&lt;=2001,"U14",IF(C116&lt;=2003,"U12",IF(C116&lt;=2005,"U10",IF(C116&lt;=2007,"U8",IF(C116&gt;=2008,"U6")))))</f>
        <v>U8</v>
      </c>
      <c r="E116" s="28" t="s">
        <v>64</v>
      </c>
      <c r="F116" s="6" t="s">
        <v>121</v>
      </c>
      <c r="G116" s="25" t="s">
        <v>62</v>
      </c>
      <c r="H116" s="57"/>
      <c r="I116" s="21"/>
      <c r="J116" s="21"/>
      <c r="K116" s="20"/>
      <c r="L116" s="59"/>
      <c r="M116" s="21"/>
      <c r="N116" s="21"/>
      <c r="O116" s="21"/>
      <c r="P116" s="218"/>
      <c r="Q116" s="59"/>
      <c r="R116" s="217"/>
      <c r="S116" s="21"/>
      <c r="T116" s="21"/>
      <c r="U116" s="27">
        <v>92.7560975609756</v>
      </c>
      <c r="V116" s="21"/>
      <c r="W116" s="58"/>
      <c r="X116" s="27"/>
      <c r="Y116" s="27"/>
      <c r="Z116" s="27"/>
      <c r="AA116" s="60"/>
      <c r="AB116" s="20"/>
      <c r="AC116" s="20"/>
      <c r="AD116" s="20"/>
      <c r="AE116" s="27">
        <v>100</v>
      </c>
      <c r="AF116" s="61"/>
      <c r="AG116" s="20"/>
      <c r="AH116" s="20"/>
      <c r="AI116" s="20"/>
      <c r="AJ116" s="20"/>
      <c r="AK116" s="63"/>
      <c r="AL116" s="61"/>
      <c r="AM116" s="63"/>
      <c r="AN116" s="20"/>
      <c r="AO116" s="20"/>
      <c r="AP116" s="20"/>
      <c r="AQ116" s="20"/>
      <c r="AR116" s="61">
        <v>80.6304347826087</v>
      </c>
      <c r="AS116" s="20"/>
      <c r="AT116" s="63"/>
      <c r="AU116" s="20"/>
      <c r="AV116" s="20"/>
      <c r="AW116" s="65">
        <v>44.56</v>
      </c>
      <c r="AX116" s="20"/>
      <c r="AY116" s="20"/>
      <c r="AZ116" s="20"/>
      <c r="BA116" s="63"/>
      <c r="BB116" s="61"/>
      <c r="BC116" s="20"/>
      <c r="BD116" s="63"/>
      <c r="BE116" s="20"/>
      <c r="BF116" s="20"/>
      <c r="BG116" s="20">
        <v>100</v>
      </c>
      <c r="BH116" s="20"/>
      <c r="BI116" s="61"/>
      <c r="BJ116" s="20">
        <v>82.78260869565217</v>
      </c>
      <c r="BK116" s="63"/>
      <c r="BL116" s="20"/>
      <c r="BM116" s="20"/>
      <c r="BN116" s="61"/>
      <c r="BO116" s="20"/>
      <c r="BP116" s="20"/>
      <c r="BQ116" s="63"/>
      <c r="BR116" s="20"/>
      <c r="BS116" s="20"/>
      <c r="BT116" s="61"/>
      <c r="BU116" s="63"/>
      <c r="BV116" s="61"/>
      <c r="BW116" s="20"/>
      <c r="BX116" s="20"/>
      <c r="BY116" s="63"/>
      <c r="BZ116" s="68"/>
      <c r="CA116" s="61"/>
      <c r="CB116" s="20"/>
      <c r="CC116" s="20"/>
      <c r="CD116" s="76">
        <v>67</v>
      </c>
      <c r="CE116" s="76">
        <f>LARGE(H116:CD116,1)</f>
        <v>100</v>
      </c>
      <c r="CF116" s="76">
        <f t="shared" si="27"/>
        <v>100</v>
      </c>
      <c r="CG116" s="76">
        <f t="shared" si="28"/>
        <v>92.7560975609756</v>
      </c>
      <c r="CH116" s="76">
        <f t="shared" si="29"/>
        <v>82.78260869565217</v>
      </c>
      <c r="CI116" s="76">
        <f t="shared" si="30"/>
        <v>80.6304347826087</v>
      </c>
      <c r="CJ116" s="76">
        <f t="shared" si="31"/>
        <v>67</v>
      </c>
      <c r="CK116" s="76">
        <f>LARGE(H116:CD116,7)</f>
        <v>44.56</v>
      </c>
      <c r="CL116" s="76">
        <v>0</v>
      </c>
      <c r="CM116" s="76">
        <v>0</v>
      </c>
      <c r="CN116" s="76">
        <v>0</v>
      </c>
      <c r="CO116" s="105">
        <f>SUM(CE116:CN116)</f>
        <v>567.7291410392365</v>
      </c>
    </row>
    <row r="117" spans="1:93" ht="15">
      <c r="A117" s="56">
        <v>5</v>
      </c>
      <c r="B117" s="23" t="s">
        <v>128</v>
      </c>
      <c r="C117" s="217">
        <v>2006</v>
      </c>
      <c r="D117" s="217" t="s">
        <v>84</v>
      </c>
      <c r="E117" s="27" t="s">
        <v>64</v>
      </c>
      <c r="F117" s="27" t="s">
        <v>87</v>
      </c>
      <c r="G117" s="25" t="s">
        <v>62</v>
      </c>
      <c r="J117" s="21"/>
      <c r="K117" s="27">
        <v>29.741935483870975</v>
      </c>
      <c r="P117" s="218"/>
      <c r="R117" s="217"/>
      <c r="U117" s="27">
        <v>39.63414634146341</v>
      </c>
      <c r="Z117" s="27">
        <v>23.721311475409834</v>
      </c>
      <c r="AA117" s="60"/>
      <c r="AB117" s="20"/>
      <c r="AC117" s="20"/>
      <c r="AD117" s="20"/>
      <c r="AE117" s="20"/>
      <c r="AF117" s="61"/>
      <c r="AG117" s="20"/>
      <c r="AH117" s="20"/>
      <c r="AI117" s="20">
        <v>21.842105263157904</v>
      </c>
      <c r="AJ117" s="20"/>
      <c r="AK117" s="63"/>
      <c r="AL117" s="61"/>
      <c r="AM117" s="63"/>
      <c r="AN117" s="20"/>
      <c r="AO117" s="20"/>
      <c r="AP117" s="20"/>
      <c r="AQ117" s="20">
        <v>62.875</v>
      </c>
      <c r="AR117" s="61">
        <v>56.95652173913044</v>
      </c>
      <c r="AS117" s="20"/>
      <c r="AT117" s="63"/>
      <c r="AU117" s="20"/>
      <c r="AV117" s="20"/>
      <c r="AW117" s="65">
        <v>32.68000000000001</v>
      </c>
      <c r="AX117" s="20"/>
      <c r="AY117" s="20"/>
      <c r="AZ117" s="20"/>
      <c r="BA117" s="63"/>
      <c r="BB117" s="61">
        <v>1</v>
      </c>
      <c r="BC117" s="20"/>
      <c r="BD117" s="63"/>
      <c r="BE117" s="20"/>
      <c r="BF117" s="20"/>
      <c r="BG117" s="20"/>
      <c r="BH117" s="20"/>
      <c r="BI117" s="61"/>
      <c r="BJ117" s="20">
        <v>48.34782608695653</v>
      </c>
      <c r="BK117" s="63"/>
      <c r="BL117" s="20"/>
      <c r="BM117" s="20"/>
      <c r="BN117" s="61"/>
      <c r="BO117" s="20"/>
      <c r="BP117" s="20">
        <v>1</v>
      </c>
      <c r="BQ117" s="63">
        <v>39.07692307692308</v>
      </c>
      <c r="BR117" s="20"/>
      <c r="BS117" s="20"/>
      <c r="BT117" s="61"/>
      <c r="BU117" s="63"/>
      <c r="BV117" s="61"/>
      <c r="BW117" s="20"/>
      <c r="BX117" s="20"/>
      <c r="BY117" s="63">
        <v>35.64999999999999</v>
      </c>
      <c r="BZ117" s="68"/>
      <c r="CA117" s="61"/>
      <c r="CB117" s="20"/>
      <c r="CC117" s="20"/>
      <c r="CD117" s="20"/>
      <c r="CE117" s="76">
        <f>LARGE(H117:CD117,1)</f>
        <v>62.875</v>
      </c>
      <c r="CF117" s="76">
        <f t="shared" si="27"/>
        <v>56.95652173913044</v>
      </c>
      <c r="CG117" s="76">
        <f t="shared" si="28"/>
        <v>48.34782608695653</v>
      </c>
      <c r="CH117" s="76">
        <f t="shared" si="29"/>
        <v>39.63414634146341</v>
      </c>
      <c r="CI117" s="76">
        <f t="shared" si="30"/>
        <v>39.07692307692308</v>
      </c>
      <c r="CJ117" s="76">
        <f t="shared" si="31"/>
        <v>35.64999999999999</v>
      </c>
      <c r="CK117" s="76">
        <f>LARGE(H117:CD117,7)</f>
        <v>32.68000000000001</v>
      </c>
      <c r="CL117" s="76">
        <f>LARGE(H117:CD117,8)</f>
        <v>29.741935483870975</v>
      </c>
      <c r="CM117" s="76">
        <f>LARGE(H117:CD117,9)</f>
        <v>23.721311475409834</v>
      </c>
      <c r="CN117" s="76">
        <f>LARGE(H117:CD117,10)</f>
        <v>21.842105263157904</v>
      </c>
      <c r="CO117" s="105">
        <f>SUM(CE117:CN117)</f>
        <v>390.52576946691215</v>
      </c>
    </row>
    <row r="118" spans="1:93" ht="15">
      <c r="A118" s="56">
        <v>4</v>
      </c>
      <c r="B118" s="23" t="s">
        <v>133</v>
      </c>
      <c r="C118" s="217">
        <v>2007</v>
      </c>
      <c r="D118" s="8" t="s">
        <v>84</v>
      </c>
      <c r="E118" s="27" t="s">
        <v>64</v>
      </c>
      <c r="F118" s="27" t="s">
        <v>87</v>
      </c>
      <c r="G118" s="25" t="s">
        <v>62</v>
      </c>
      <c r="K118" s="21"/>
      <c r="L118" s="60">
        <v>78.5945945945946</v>
      </c>
      <c r="P118" s="218"/>
      <c r="R118" s="217"/>
      <c r="Y118" s="27">
        <v>83.94594594594594</v>
      </c>
      <c r="AA118" s="60"/>
      <c r="AB118" s="20"/>
      <c r="AC118" s="20"/>
      <c r="AD118" s="20"/>
      <c r="AE118" s="20"/>
      <c r="AF118" s="61"/>
      <c r="AG118" s="20"/>
      <c r="AH118" s="20"/>
      <c r="AI118" s="20"/>
      <c r="AJ118" s="20"/>
      <c r="AK118" s="63">
        <v>79.51724137931035</v>
      </c>
      <c r="AL118" s="61"/>
      <c r="AM118" s="63"/>
      <c r="AN118" s="20"/>
      <c r="AO118" s="20"/>
      <c r="AP118" s="20"/>
      <c r="AQ118" s="20"/>
      <c r="AR118" s="61"/>
      <c r="AS118" s="20"/>
      <c r="AT118" s="63"/>
      <c r="AU118" s="20"/>
      <c r="AV118" s="20"/>
      <c r="AW118" s="61"/>
      <c r="AX118" s="20"/>
      <c r="AY118" s="20"/>
      <c r="AZ118" s="20"/>
      <c r="BA118" s="63"/>
      <c r="BB118" s="61"/>
      <c r="BC118" s="20"/>
      <c r="BD118" s="63"/>
      <c r="BE118" s="20"/>
      <c r="BF118" s="20"/>
      <c r="BG118" s="20"/>
      <c r="BH118" s="20"/>
      <c r="BI118" s="61"/>
      <c r="BJ118" s="20">
        <v>54.80434782608696</v>
      </c>
      <c r="BK118" s="63"/>
      <c r="BL118" s="20"/>
      <c r="BM118" s="20"/>
      <c r="BN118" s="61"/>
      <c r="BO118" s="20"/>
      <c r="BP118" s="20"/>
      <c r="BQ118" s="63"/>
      <c r="BR118" s="20"/>
      <c r="BS118" s="20"/>
      <c r="BT118" s="61"/>
      <c r="BU118" s="63"/>
      <c r="BV118" s="61"/>
      <c r="BW118" s="20"/>
      <c r="BX118" s="20"/>
      <c r="BY118" s="63"/>
      <c r="BZ118" s="68"/>
      <c r="CA118" s="61"/>
      <c r="CB118" s="20"/>
      <c r="CC118" s="20"/>
      <c r="CD118" s="76">
        <v>42.25</v>
      </c>
      <c r="CE118" s="76">
        <f>LARGE(H118:CD118,1)</f>
        <v>83.94594594594594</v>
      </c>
      <c r="CF118" s="76">
        <f t="shared" si="27"/>
        <v>79.51724137931035</v>
      </c>
      <c r="CG118" s="76">
        <f t="shared" si="28"/>
        <v>78.5945945945946</v>
      </c>
      <c r="CH118" s="76">
        <f t="shared" si="29"/>
        <v>54.80434782608696</v>
      </c>
      <c r="CI118" s="76">
        <f t="shared" si="30"/>
        <v>42.25</v>
      </c>
      <c r="CJ118" s="76">
        <v>0</v>
      </c>
      <c r="CK118" s="76">
        <v>0</v>
      </c>
      <c r="CL118" s="76">
        <v>0</v>
      </c>
      <c r="CM118" s="76">
        <v>0</v>
      </c>
      <c r="CN118" s="76">
        <v>0</v>
      </c>
      <c r="CO118" s="105">
        <f>SUM(CE118:CN118)</f>
        <v>339.1121297459378</v>
      </c>
    </row>
    <row r="119" spans="1:93" ht="15">
      <c r="A119" s="56">
        <v>6</v>
      </c>
      <c r="B119" s="23" t="s">
        <v>176</v>
      </c>
      <c r="C119" s="217">
        <v>2007</v>
      </c>
      <c r="D119" s="217" t="str">
        <f>IF(C119&lt;=2001,"U14",IF(C119&lt;=2003,"U12",IF(C119&lt;=2005,"U10",IF(C119&lt;=2007,"U8",IF(C119&gt;=2008,"U6")))))</f>
        <v>U8</v>
      </c>
      <c r="E119" s="1" t="s">
        <v>64</v>
      </c>
      <c r="F119" s="20" t="s">
        <v>169</v>
      </c>
      <c r="G119" s="25" t="s">
        <v>62</v>
      </c>
      <c r="P119" s="218"/>
      <c r="R119" s="217"/>
      <c r="W119" s="58"/>
      <c r="X119" s="27"/>
      <c r="Y119" s="27"/>
      <c r="Z119" s="27"/>
      <c r="AA119" s="60"/>
      <c r="AB119" s="20"/>
      <c r="AC119" s="20"/>
      <c r="AD119" s="20"/>
      <c r="AE119" s="20"/>
      <c r="AF119" s="61"/>
      <c r="AG119" s="20"/>
      <c r="AH119" s="20"/>
      <c r="AI119" s="20"/>
      <c r="AJ119" s="20"/>
      <c r="AK119" s="63">
        <v>65.86206896551724</v>
      </c>
      <c r="AL119" s="61"/>
      <c r="AM119" s="63"/>
      <c r="AN119" s="20"/>
      <c r="AO119" s="20"/>
      <c r="AP119" s="20"/>
      <c r="AQ119" s="20">
        <v>56.6875</v>
      </c>
      <c r="AR119" s="61"/>
      <c r="AS119" s="20"/>
      <c r="AT119" s="63"/>
      <c r="AU119" s="20"/>
      <c r="AV119" s="20"/>
      <c r="AW119" s="61"/>
      <c r="AX119" s="20"/>
      <c r="AY119" s="20"/>
      <c r="AZ119" s="20"/>
      <c r="BA119" s="63"/>
      <c r="BB119" s="61"/>
      <c r="BC119" s="20"/>
      <c r="BD119" s="63"/>
      <c r="BE119" s="20"/>
      <c r="BF119" s="20"/>
      <c r="BG119" s="20">
        <v>70.16438356164383</v>
      </c>
      <c r="BH119" s="20"/>
      <c r="BI119" s="61"/>
      <c r="BJ119" s="20"/>
      <c r="BK119" s="63"/>
      <c r="BL119" s="20"/>
      <c r="BM119" s="20"/>
      <c r="BN119" s="61"/>
      <c r="BO119" s="20"/>
      <c r="BP119" s="20"/>
      <c r="BQ119" s="63"/>
      <c r="BR119" s="20"/>
      <c r="BS119" s="20"/>
      <c r="BT119" s="61"/>
      <c r="BU119" s="63">
        <v>9.027027027027017</v>
      </c>
      <c r="BV119" s="61"/>
      <c r="BW119" s="20"/>
      <c r="BX119" s="20"/>
      <c r="BY119" s="63">
        <v>5.950000000000003</v>
      </c>
      <c r="BZ119" s="68"/>
      <c r="CA119" s="61"/>
      <c r="CB119" s="20"/>
      <c r="CC119" s="20"/>
      <c r="CD119" s="20"/>
      <c r="CE119" s="76">
        <f>LARGE(H119:CD119,1)</f>
        <v>70.16438356164383</v>
      </c>
      <c r="CF119" s="76">
        <f t="shared" si="27"/>
        <v>65.86206896551724</v>
      </c>
      <c r="CG119" s="76">
        <f t="shared" si="28"/>
        <v>56.6875</v>
      </c>
      <c r="CH119" s="76">
        <f t="shared" si="29"/>
        <v>9.027027027027017</v>
      </c>
      <c r="CI119" s="76">
        <f t="shared" si="30"/>
        <v>5.950000000000003</v>
      </c>
      <c r="CJ119" s="76">
        <v>0</v>
      </c>
      <c r="CK119" s="76">
        <v>0</v>
      </c>
      <c r="CL119" s="76">
        <v>0</v>
      </c>
      <c r="CM119" s="76">
        <v>0</v>
      </c>
      <c r="CN119" s="76">
        <v>0</v>
      </c>
      <c r="CO119" s="105">
        <f>SUM(CE119:CN119)</f>
        <v>207.69097955418806</v>
      </c>
    </row>
    <row r="120" spans="1:93" ht="15.75" thickBot="1">
      <c r="A120" s="126">
        <v>7</v>
      </c>
      <c r="B120" s="107" t="s">
        <v>196</v>
      </c>
      <c r="C120" s="220">
        <v>2006</v>
      </c>
      <c r="D120" s="220" t="str">
        <f>IF(C120&lt;=2001,"U14",IF(C120&lt;=2003,"U12",IF(C120&lt;=2005,"U10",IF(C120&lt;=2007,"U8",IF(C120&gt;=2008,"U6")))))</f>
        <v>U8</v>
      </c>
      <c r="E120" s="114" t="s">
        <v>64</v>
      </c>
      <c r="F120" s="114" t="s">
        <v>87</v>
      </c>
      <c r="G120" s="128" t="s">
        <v>62</v>
      </c>
      <c r="H120" s="126"/>
      <c r="I120" s="127"/>
      <c r="J120" s="112"/>
      <c r="K120" s="114">
        <v>5.790322580645167</v>
      </c>
      <c r="L120" s="139"/>
      <c r="M120" s="127"/>
      <c r="N120" s="127"/>
      <c r="O120" s="127"/>
      <c r="P120" s="219"/>
      <c r="Q120" s="139"/>
      <c r="R120" s="220"/>
      <c r="S120" s="127"/>
      <c r="T120" s="127"/>
      <c r="U120" s="127"/>
      <c r="V120" s="127"/>
      <c r="W120" s="126"/>
      <c r="X120" s="127"/>
      <c r="Y120" s="127"/>
      <c r="Z120" s="114">
        <v>7.491803278688522</v>
      </c>
      <c r="AA120" s="116"/>
      <c r="AB120" s="111"/>
      <c r="AC120" s="111"/>
      <c r="AD120" s="111"/>
      <c r="AE120" s="111"/>
      <c r="AF120" s="117"/>
      <c r="AG120" s="111"/>
      <c r="AH120" s="111"/>
      <c r="AI120" s="111">
        <v>11.421052631578945</v>
      </c>
      <c r="AJ120" s="111"/>
      <c r="AK120" s="118"/>
      <c r="AL120" s="117"/>
      <c r="AM120" s="118"/>
      <c r="AN120" s="111"/>
      <c r="AO120" s="111"/>
      <c r="AP120" s="111"/>
      <c r="AQ120" s="111"/>
      <c r="AR120" s="117"/>
      <c r="AS120" s="111"/>
      <c r="AT120" s="118"/>
      <c r="AU120" s="111"/>
      <c r="AV120" s="111"/>
      <c r="AW120" s="117"/>
      <c r="AX120" s="111"/>
      <c r="AY120" s="111"/>
      <c r="AZ120" s="111"/>
      <c r="BA120" s="118"/>
      <c r="BB120" s="117"/>
      <c r="BC120" s="111"/>
      <c r="BD120" s="118"/>
      <c r="BE120" s="111"/>
      <c r="BF120" s="111"/>
      <c r="BG120" s="111">
        <v>87.79452054794521</v>
      </c>
      <c r="BH120" s="111"/>
      <c r="BI120" s="117"/>
      <c r="BJ120" s="111">
        <v>31.130434782608702</v>
      </c>
      <c r="BK120" s="118"/>
      <c r="BL120" s="111"/>
      <c r="BM120" s="111"/>
      <c r="BN120" s="117"/>
      <c r="BO120" s="111"/>
      <c r="BP120" s="111"/>
      <c r="BQ120" s="118"/>
      <c r="BR120" s="111"/>
      <c r="BS120" s="111"/>
      <c r="BT120" s="117"/>
      <c r="BU120" s="118"/>
      <c r="BV120" s="117"/>
      <c r="BW120" s="111"/>
      <c r="BX120" s="111"/>
      <c r="BY120" s="118"/>
      <c r="BZ120" s="119"/>
      <c r="CA120" s="117"/>
      <c r="CB120" s="111"/>
      <c r="CC120" s="111"/>
      <c r="CD120" s="111"/>
      <c r="CE120" s="120">
        <f>LARGE(H120:CD120,1)</f>
        <v>87.79452054794521</v>
      </c>
      <c r="CF120" s="120">
        <f t="shared" si="27"/>
        <v>31.130434782608702</v>
      </c>
      <c r="CG120" s="120">
        <f t="shared" si="28"/>
        <v>11.421052631578945</v>
      </c>
      <c r="CH120" s="120">
        <f t="shared" si="29"/>
        <v>7.491803278688522</v>
      </c>
      <c r="CI120" s="120">
        <f t="shared" si="30"/>
        <v>5.790322580645167</v>
      </c>
      <c r="CJ120" s="120">
        <v>0</v>
      </c>
      <c r="CK120" s="120">
        <v>0</v>
      </c>
      <c r="CL120" s="120">
        <v>0</v>
      </c>
      <c r="CM120" s="120">
        <v>0</v>
      </c>
      <c r="CN120" s="120">
        <v>0</v>
      </c>
      <c r="CO120" s="121">
        <f>SUM(CE120:CN120)</f>
        <v>143.62813382146658</v>
      </c>
    </row>
  </sheetData>
  <sheetProtection password="D853" sheet="1"/>
  <mergeCells count="26">
    <mergeCell ref="M6:O8"/>
    <mergeCell ref="P6:Q8"/>
    <mergeCell ref="BT6:BU8"/>
    <mergeCell ref="BB6:BD8"/>
    <mergeCell ref="BE6:BH8"/>
    <mergeCell ref="AW6:BA8"/>
    <mergeCell ref="A6:G8"/>
    <mergeCell ref="BI6:BK8"/>
    <mergeCell ref="BL6:BM8"/>
    <mergeCell ref="BN6:BQ8"/>
    <mergeCell ref="BR6:BS8"/>
    <mergeCell ref="AR6:AT8"/>
    <mergeCell ref="R6:V8"/>
    <mergeCell ref="W6:AA8"/>
    <mergeCell ref="AN6:AQ8"/>
    <mergeCell ref="H6:L8"/>
    <mergeCell ref="CO6:CO8"/>
    <mergeCell ref="A1:CO5"/>
    <mergeCell ref="CE6:CN8"/>
    <mergeCell ref="CA6:CD8"/>
    <mergeCell ref="BZ6:BZ8"/>
    <mergeCell ref="BV6:BY8"/>
    <mergeCell ref="AL6:AM8"/>
    <mergeCell ref="AB6:AE8"/>
    <mergeCell ref="AF6:AK8"/>
    <mergeCell ref="AU6:AV8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CJ10:CJ120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Y10" sqref="Y10"/>
    </sheetView>
  </sheetViews>
  <sheetFormatPr defaultColWidth="11.421875" defaultRowHeight="15"/>
  <cols>
    <col min="1" max="1" width="9.8515625" style="12" bestFit="1" customWidth="1"/>
    <col min="2" max="2" width="20.140625" style="3" bestFit="1" customWidth="1"/>
    <col min="3" max="3" width="7.28125" style="14" bestFit="1" customWidth="1"/>
    <col min="4" max="4" width="11.140625" style="14" bestFit="1" customWidth="1"/>
    <col min="5" max="5" width="9.28125" style="14" bestFit="1" customWidth="1"/>
    <col min="6" max="6" width="32.421875" style="3" bestFit="1" customWidth="1"/>
    <col min="7" max="7" width="13.140625" style="23" bestFit="1" customWidth="1"/>
    <col min="8" max="8" width="19.140625" style="51" bestFit="1" customWidth="1"/>
    <col min="9" max="9" width="20.140625" style="12" bestFit="1" customWidth="1"/>
    <col min="10" max="10" width="20.140625" style="51" bestFit="1" customWidth="1"/>
    <col min="11" max="11" width="23.140625" style="12" bestFit="1" customWidth="1"/>
    <col min="12" max="12" width="22.421875" style="51" bestFit="1" customWidth="1"/>
    <col min="13" max="13" width="25.8515625" style="12" bestFit="1" customWidth="1"/>
    <col min="14" max="14" width="20.140625" style="51" bestFit="1" customWidth="1"/>
    <col min="15" max="15" width="21.00390625" style="12" bestFit="1" customWidth="1"/>
    <col min="16" max="16" width="20.140625" style="51" bestFit="1" customWidth="1"/>
    <col min="17" max="17" width="21.28125" style="12" bestFit="1" customWidth="1"/>
    <col min="18" max="18" width="21.28125" style="51" bestFit="1" customWidth="1"/>
    <col min="19" max="19" width="21.28125" style="12" bestFit="1" customWidth="1"/>
    <col min="20" max="21" width="7.28125" style="12" bestFit="1" customWidth="1"/>
    <col min="22" max="25" width="6.57421875" style="12" bestFit="1" customWidth="1"/>
    <col min="26" max="26" width="16.57421875" style="12" bestFit="1" customWidth="1"/>
    <col min="27" max="16384" width="11.421875" style="12" customWidth="1"/>
  </cols>
  <sheetData>
    <row r="1" spans="1:26" ht="23.25" customHeight="1">
      <c r="A1" s="266" t="s">
        <v>203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8"/>
    </row>
    <row r="2" spans="1:26" ht="1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1"/>
    </row>
    <row r="3" spans="1:26" ht="1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1"/>
    </row>
    <row r="4" spans="1:26" ht="1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1"/>
    </row>
    <row r="5" spans="1:26" ht="15" customHeight="1" thickBo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4"/>
    </row>
    <row r="6" spans="1:26" ht="15">
      <c r="A6" s="275" t="s">
        <v>204</v>
      </c>
      <c r="B6" s="238"/>
      <c r="C6" s="238"/>
      <c r="D6" s="238"/>
      <c r="E6" s="238"/>
      <c r="F6" s="238"/>
      <c r="G6" s="238"/>
      <c r="H6" s="264" t="s">
        <v>15</v>
      </c>
      <c r="I6" s="262" t="s">
        <v>2</v>
      </c>
      <c r="J6" s="264" t="s">
        <v>3</v>
      </c>
      <c r="K6" s="262" t="s">
        <v>5</v>
      </c>
      <c r="L6" s="264" t="s">
        <v>6</v>
      </c>
      <c r="M6" s="262" t="s">
        <v>273</v>
      </c>
      <c r="N6" s="264" t="s">
        <v>239</v>
      </c>
      <c r="O6" s="262" t="s">
        <v>258</v>
      </c>
      <c r="P6" s="264" t="s">
        <v>262</v>
      </c>
      <c r="Q6" s="262" t="s">
        <v>266</v>
      </c>
      <c r="R6" s="264" t="s">
        <v>269</v>
      </c>
      <c r="S6" s="244" t="s">
        <v>319</v>
      </c>
      <c r="T6" s="255" t="s">
        <v>333</v>
      </c>
      <c r="U6" s="256"/>
      <c r="V6" s="256"/>
      <c r="W6" s="256"/>
      <c r="X6" s="256"/>
      <c r="Y6" s="257"/>
      <c r="Z6" s="230"/>
    </row>
    <row r="7" spans="1:26" ht="15">
      <c r="A7" s="275"/>
      <c r="B7" s="238"/>
      <c r="C7" s="238"/>
      <c r="D7" s="238"/>
      <c r="E7" s="238"/>
      <c r="F7" s="238"/>
      <c r="G7" s="238"/>
      <c r="H7" s="230"/>
      <c r="I7" s="256"/>
      <c r="J7" s="230"/>
      <c r="K7" s="262"/>
      <c r="L7" s="264"/>
      <c r="M7" s="262"/>
      <c r="N7" s="264"/>
      <c r="O7" s="262"/>
      <c r="P7" s="264"/>
      <c r="Q7" s="262"/>
      <c r="R7" s="264"/>
      <c r="S7" s="244"/>
      <c r="T7" s="258"/>
      <c r="U7" s="256"/>
      <c r="V7" s="256"/>
      <c r="W7" s="256"/>
      <c r="X7" s="256"/>
      <c r="Y7" s="257"/>
      <c r="Z7" s="230"/>
    </row>
    <row r="8" spans="1:26" ht="15.75" thickBot="1">
      <c r="A8" s="276"/>
      <c r="B8" s="277"/>
      <c r="C8" s="277"/>
      <c r="D8" s="277"/>
      <c r="E8" s="277"/>
      <c r="F8" s="277"/>
      <c r="G8" s="277"/>
      <c r="H8" s="231"/>
      <c r="I8" s="260"/>
      <c r="J8" s="231"/>
      <c r="K8" s="263"/>
      <c r="L8" s="265"/>
      <c r="M8" s="263"/>
      <c r="N8" s="265"/>
      <c r="O8" s="263"/>
      <c r="P8" s="265"/>
      <c r="Q8" s="263"/>
      <c r="R8" s="265"/>
      <c r="S8" s="245"/>
      <c r="T8" s="259"/>
      <c r="U8" s="260"/>
      <c r="V8" s="260"/>
      <c r="W8" s="260"/>
      <c r="X8" s="260"/>
      <c r="Y8" s="261"/>
      <c r="Z8" s="231"/>
    </row>
    <row r="9" spans="1:26" s="14" customFormat="1" ht="15.75" thickBot="1">
      <c r="A9" s="14" t="s">
        <v>7</v>
      </c>
      <c r="B9" s="3" t="s">
        <v>8</v>
      </c>
      <c r="C9" s="14" t="s">
        <v>9</v>
      </c>
      <c r="D9" s="14" t="s">
        <v>10</v>
      </c>
      <c r="E9" s="14" t="s">
        <v>11</v>
      </c>
      <c r="F9" s="3" t="s">
        <v>12</v>
      </c>
      <c r="G9" s="23" t="s">
        <v>13</v>
      </c>
      <c r="H9" s="80" t="s">
        <v>238</v>
      </c>
      <c r="I9" s="83" t="s">
        <v>240</v>
      </c>
      <c r="J9" s="48" t="s">
        <v>259</v>
      </c>
      <c r="K9" s="48" t="s">
        <v>263</v>
      </c>
      <c r="L9" s="48" t="s">
        <v>268</v>
      </c>
      <c r="M9" s="48" t="s">
        <v>270</v>
      </c>
      <c r="N9" s="48" t="s">
        <v>274</v>
      </c>
      <c r="O9" s="48" t="s">
        <v>275</v>
      </c>
      <c r="P9" s="48" t="s">
        <v>276</v>
      </c>
      <c r="Q9" s="48" t="s">
        <v>277</v>
      </c>
      <c r="R9" s="48" t="s">
        <v>278</v>
      </c>
      <c r="S9" s="78" t="s">
        <v>320</v>
      </c>
      <c r="T9" s="84" t="s">
        <v>321</v>
      </c>
      <c r="U9" s="84" t="s">
        <v>322</v>
      </c>
      <c r="V9" s="84" t="s">
        <v>323</v>
      </c>
      <c r="W9" s="84" t="s">
        <v>324</v>
      </c>
      <c r="X9" s="84" t="s">
        <v>325</v>
      </c>
      <c r="Y9" s="84" t="s">
        <v>326</v>
      </c>
      <c r="Z9" s="84" t="s">
        <v>328</v>
      </c>
    </row>
    <row r="10" spans="1:26" ht="15.75">
      <c r="A10" s="174">
        <v>1</v>
      </c>
      <c r="B10" s="175" t="s">
        <v>210</v>
      </c>
      <c r="C10" s="176">
        <v>1971</v>
      </c>
      <c r="D10" s="176">
        <v>40</v>
      </c>
      <c r="E10" s="176" t="s">
        <v>64</v>
      </c>
      <c r="F10" s="175" t="s">
        <v>87</v>
      </c>
      <c r="G10" s="89" t="s">
        <v>62</v>
      </c>
      <c r="H10" s="177"/>
      <c r="I10" s="178"/>
      <c r="J10" s="177">
        <v>64</v>
      </c>
      <c r="K10" s="179"/>
      <c r="L10" s="180">
        <v>50.5</v>
      </c>
      <c r="M10" s="181">
        <v>62.44827586206897</v>
      </c>
      <c r="N10" s="180"/>
      <c r="O10" s="181">
        <v>20.799999999999997</v>
      </c>
      <c r="P10" s="180"/>
      <c r="Q10" s="181">
        <v>75</v>
      </c>
      <c r="R10" s="180"/>
      <c r="S10" s="182">
        <v>25.75</v>
      </c>
      <c r="T10" s="182">
        <f aca="true" t="shared" si="0" ref="T10:T29">LARGE(H10:S10,1)</f>
        <v>75</v>
      </c>
      <c r="U10" s="182">
        <f aca="true" t="shared" si="1" ref="U10:U29">LARGE(H10:S10,2)</f>
        <v>64</v>
      </c>
      <c r="V10" s="182">
        <f aca="true" t="shared" si="2" ref="V10:V29">LARGE(H10:S10,3)</f>
        <v>62.44827586206897</v>
      </c>
      <c r="W10" s="182">
        <f>LARGE(H10:S10,4)</f>
        <v>50.5</v>
      </c>
      <c r="X10" s="182">
        <f>LARGE(H10:S10,5)</f>
        <v>25.75</v>
      </c>
      <c r="Y10" s="182">
        <f>LARGE(H10:S10,6)</f>
        <v>20.799999999999997</v>
      </c>
      <c r="Z10" s="183">
        <f aca="true" t="shared" si="3" ref="Z10:Z29">SUM(T10:Y10)</f>
        <v>298.49827586206897</v>
      </c>
    </row>
    <row r="11" spans="1:26" ht="15.75">
      <c r="A11" s="184">
        <v>2</v>
      </c>
      <c r="B11" s="42" t="s">
        <v>222</v>
      </c>
      <c r="C11" s="41">
        <v>1965</v>
      </c>
      <c r="D11" s="41">
        <v>40</v>
      </c>
      <c r="E11" s="41" t="s">
        <v>64</v>
      </c>
      <c r="F11" s="42" t="s">
        <v>164</v>
      </c>
      <c r="G11" s="23" t="s">
        <v>62</v>
      </c>
      <c r="H11" s="49">
        <v>27.4</v>
      </c>
      <c r="I11" s="38">
        <v>20.80000000000001</v>
      </c>
      <c r="J11" s="52"/>
      <c r="K11" s="40"/>
      <c r="L11" s="53"/>
      <c r="M11" s="39">
        <v>7.827586206896555</v>
      </c>
      <c r="N11" s="53"/>
      <c r="O11" s="39"/>
      <c r="P11" s="53"/>
      <c r="Q11" s="39"/>
      <c r="R11" s="53"/>
      <c r="S11" s="39"/>
      <c r="T11" s="79">
        <f t="shared" si="0"/>
        <v>27.4</v>
      </c>
      <c r="U11" s="79">
        <f t="shared" si="1"/>
        <v>20.80000000000001</v>
      </c>
      <c r="V11" s="79">
        <f t="shared" si="2"/>
        <v>7.827586206896555</v>
      </c>
      <c r="W11" s="79">
        <v>0</v>
      </c>
      <c r="X11" s="79">
        <v>0</v>
      </c>
      <c r="Y11" s="79">
        <v>0</v>
      </c>
      <c r="Z11" s="185">
        <f t="shared" si="3"/>
        <v>56.027586206896565</v>
      </c>
    </row>
    <row r="12" spans="1:26" ht="16.5" thickBot="1">
      <c r="A12" s="186">
        <v>3</v>
      </c>
      <c r="B12" s="187" t="s">
        <v>223</v>
      </c>
      <c r="C12" s="188">
        <v>1970</v>
      </c>
      <c r="D12" s="188">
        <v>40</v>
      </c>
      <c r="E12" s="188" t="s">
        <v>64</v>
      </c>
      <c r="F12" s="187" t="s">
        <v>87</v>
      </c>
      <c r="G12" s="107" t="s">
        <v>62</v>
      </c>
      <c r="H12" s="189">
        <v>9.8</v>
      </c>
      <c r="I12" s="190">
        <v>7.6000000000000085</v>
      </c>
      <c r="J12" s="191"/>
      <c r="K12" s="192"/>
      <c r="L12" s="193"/>
      <c r="M12" s="194">
        <v>18.06896551724138</v>
      </c>
      <c r="N12" s="193"/>
      <c r="O12" s="194"/>
      <c r="P12" s="193"/>
      <c r="Q12" s="194"/>
      <c r="R12" s="193"/>
      <c r="S12" s="194"/>
      <c r="T12" s="195">
        <f t="shared" si="0"/>
        <v>18.06896551724138</v>
      </c>
      <c r="U12" s="195">
        <f t="shared" si="1"/>
        <v>9.8</v>
      </c>
      <c r="V12" s="195">
        <f t="shared" si="2"/>
        <v>7.6000000000000085</v>
      </c>
      <c r="W12" s="195">
        <v>0</v>
      </c>
      <c r="X12" s="195">
        <v>0</v>
      </c>
      <c r="Y12" s="195">
        <v>0</v>
      </c>
      <c r="Z12" s="196">
        <f t="shared" si="3"/>
        <v>35.46896551724139</v>
      </c>
    </row>
    <row r="13" spans="1:26" ht="15.75">
      <c r="A13" s="174">
        <v>1</v>
      </c>
      <c r="B13" s="175" t="s">
        <v>214</v>
      </c>
      <c r="C13" s="176">
        <v>1961</v>
      </c>
      <c r="D13" s="176">
        <v>50</v>
      </c>
      <c r="E13" s="176" t="s">
        <v>64</v>
      </c>
      <c r="F13" s="175" t="s">
        <v>87</v>
      </c>
      <c r="G13" s="89" t="s">
        <v>62</v>
      </c>
      <c r="H13" s="197">
        <v>84.6</v>
      </c>
      <c r="I13" s="198">
        <v>73.6</v>
      </c>
      <c r="J13" s="199"/>
      <c r="K13" s="179"/>
      <c r="L13" s="180"/>
      <c r="M13" s="181"/>
      <c r="N13" s="180">
        <v>100</v>
      </c>
      <c r="O13" s="181">
        <v>100</v>
      </c>
      <c r="P13" s="180"/>
      <c r="Q13" s="181">
        <v>90</v>
      </c>
      <c r="R13" s="180"/>
      <c r="S13" s="182">
        <v>38.125</v>
      </c>
      <c r="T13" s="182">
        <f t="shared" si="0"/>
        <v>100</v>
      </c>
      <c r="U13" s="182">
        <f t="shared" si="1"/>
        <v>100</v>
      </c>
      <c r="V13" s="182">
        <f t="shared" si="2"/>
        <v>90</v>
      </c>
      <c r="W13" s="182">
        <f>LARGE(H13:S13,4)</f>
        <v>84.6</v>
      </c>
      <c r="X13" s="182">
        <f>LARGE(H13:S13,5)</f>
        <v>73.6</v>
      </c>
      <c r="Y13" s="182">
        <f>LARGE(H13:S13,6)</f>
        <v>38.125</v>
      </c>
      <c r="Z13" s="183">
        <f t="shared" si="3"/>
        <v>486.32500000000005</v>
      </c>
    </row>
    <row r="14" spans="1:26" ht="15.75">
      <c r="A14" s="184">
        <v>2</v>
      </c>
      <c r="B14" s="42" t="s">
        <v>205</v>
      </c>
      <c r="C14" s="41">
        <v>1957</v>
      </c>
      <c r="D14" s="41">
        <v>50</v>
      </c>
      <c r="E14" s="41" t="s">
        <v>64</v>
      </c>
      <c r="F14" s="42" t="s">
        <v>87</v>
      </c>
      <c r="G14" s="23" t="s">
        <v>62</v>
      </c>
      <c r="H14" s="49">
        <v>75.8</v>
      </c>
      <c r="I14" s="38">
        <v>40.6</v>
      </c>
      <c r="J14" s="50">
        <v>82</v>
      </c>
      <c r="K14" s="39">
        <v>67</v>
      </c>
      <c r="L14" s="53">
        <v>64.64285714285714</v>
      </c>
      <c r="M14" s="39">
        <v>72.6896551724138</v>
      </c>
      <c r="N14" s="53">
        <v>50.5</v>
      </c>
      <c r="O14" s="39"/>
      <c r="P14" s="53">
        <v>50.5</v>
      </c>
      <c r="Q14" s="39">
        <v>82</v>
      </c>
      <c r="R14" s="53">
        <v>25.75</v>
      </c>
      <c r="S14" s="39"/>
      <c r="T14" s="79">
        <f t="shared" si="0"/>
        <v>82</v>
      </c>
      <c r="U14" s="79">
        <f t="shared" si="1"/>
        <v>82</v>
      </c>
      <c r="V14" s="79">
        <f t="shared" si="2"/>
        <v>75.8</v>
      </c>
      <c r="W14" s="79">
        <f>LARGE(H14:S14,4)</f>
        <v>72.6896551724138</v>
      </c>
      <c r="X14" s="79">
        <f>LARGE(H14:S14,5)</f>
        <v>67</v>
      </c>
      <c r="Y14" s="79">
        <f>LARGE(H14:S14,6)</f>
        <v>64.64285714285714</v>
      </c>
      <c r="Z14" s="185">
        <f t="shared" si="3"/>
        <v>444.1325123152709</v>
      </c>
    </row>
    <row r="15" spans="1:26" ht="15.75">
      <c r="A15" s="184">
        <v>3</v>
      </c>
      <c r="B15" s="42" t="s">
        <v>188</v>
      </c>
      <c r="C15" s="45">
        <v>1959</v>
      </c>
      <c r="D15" s="41">
        <v>50</v>
      </c>
      <c r="E15" s="45" t="s">
        <v>64</v>
      </c>
      <c r="F15" s="46" t="s">
        <v>87</v>
      </c>
      <c r="G15" s="54" t="s">
        <v>62</v>
      </c>
      <c r="H15" s="50"/>
      <c r="I15" s="38">
        <v>67</v>
      </c>
      <c r="J15" s="50"/>
      <c r="K15" s="39">
        <v>100</v>
      </c>
      <c r="L15" s="53">
        <v>78.78571428571428</v>
      </c>
      <c r="M15" s="39"/>
      <c r="N15" s="53"/>
      <c r="O15" s="39"/>
      <c r="P15" s="53"/>
      <c r="Q15" s="39"/>
      <c r="R15" s="53"/>
      <c r="S15" s="79">
        <v>62.875</v>
      </c>
      <c r="T15" s="79">
        <f t="shared" si="0"/>
        <v>100</v>
      </c>
      <c r="U15" s="79">
        <f t="shared" si="1"/>
        <v>78.78571428571428</v>
      </c>
      <c r="V15" s="79">
        <f t="shared" si="2"/>
        <v>67</v>
      </c>
      <c r="W15" s="79">
        <f>LARGE(H15:S15,4)</f>
        <v>62.875</v>
      </c>
      <c r="X15" s="79">
        <v>0</v>
      </c>
      <c r="Y15" s="79">
        <v>0</v>
      </c>
      <c r="Z15" s="185">
        <f t="shared" si="3"/>
        <v>308.6607142857143</v>
      </c>
    </row>
    <row r="16" spans="1:26" ht="15.75">
      <c r="A16" s="184">
        <v>4</v>
      </c>
      <c r="B16" s="42" t="s">
        <v>172</v>
      </c>
      <c r="C16" s="41">
        <v>1962</v>
      </c>
      <c r="D16" s="43">
        <v>50</v>
      </c>
      <c r="E16" s="41" t="s">
        <v>64</v>
      </c>
      <c r="F16" s="42" t="s">
        <v>96</v>
      </c>
      <c r="G16" s="23" t="s">
        <v>62</v>
      </c>
      <c r="H16" s="49">
        <v>95.6</v>
      </c>
      <c r="I16" s="38">
        <v>100</v>
      </c>
      <c r="J16" s="52"/>
      <c r="K16" s="40"/>
      <c r="L16" s="53"/>
      <c r="M16" s="39"/>
      <c r="N16" s="53"/>
      <c r="O16" s="39"/>
      <c r="P16" s="53"/>
      <c r="Q16" s="39">
        <v>100</v>
      </c>
      <c r="R16" s="53"/>
      <c r="S16" s="39"/>
      <c r="T16" s="79">
        <f t="shared" si="0"/>
        <v>100</v>
      </c>
      <c r="U16" s="79">
        <f t="shared" si="1"/>
        <v>100</v>
      </c>
      <c r="V16" s="79">
        <f t="shared" si="2"/>
        <v>95.6</v>
      </c>
      <c r="W16" s="79">
        <v>0</v>
      </c>
      <c r="X16" s="79">
        <v>0</v>
      </c>
      <c r="Y16" s="79">
        <v>0</v>
      </c>
      <c r="Z16" s="185">
        <f t="shared" si="3"/>
        <v>295.6</v>
      </c>
    </row>
    <row r="17" spans="1:26" ht="15.75">
      <c r="A17" s="184">
        <v>5</v>
      </c>
      <c r="B17" s="42" t="s">
        <v>219</v>
      </c>
      <c r="C17" s="41">
        <v>1963</v>
      </c>
      <c r="D17" s="41">
        <v>50</v>
      </c>
      <c r="E17" s="41" t="s">
        <v>64</v>
      </c>
      <c r="F17" s="42" t="s">
        <v>87</v>
      </c>
      <c r="G17" s="23" t="s">
        <v>62</v>
      </c>
      <c r="H17" s="49">
        <v>64.8</v>
      </c>
      <c r="I17" s="37"/>
      <c r="J17" s="50">
        <v>73</v>
      </c>
      <c r="K17" s="40"/>
      <c r="L17" s="53"/>
      <c r="M17" s="39"/>
      <c r="N17" s="53">
        <v>34</v>
      </c>
      <c r="O17" s="39">
        <v>40.599999999999994</v>
      </c>
      <c r="P17" s="53"/>
      <c r="Q17" s="39"/>
      <c r="R17" s="53"/>
      <c r="S17" s="39"/>
      <c r="T17" s="79">
        <f t="shared" si="0"/>
        <v>73</v>
      </c>
      <c r="U17" s="79">
        <f t="shared" si="1"/>
        <v>64.8</v>
      </c>
      <c r="V17" s="79">
        <f t="shared" si="2"/>
        <v>40.599999999999994</v>
      </c>
      <c r="W17" s="79">
        <f>LARGE(H17:S17,4)</f>
        <v>34</v>
      </c>
      <c r="X17" s="79">
        <v>0</v>
      </c>
      <c r="Y17" s="79">
        <v>0</v>
      </c>
      <c r="Z17" s="185">
        <f t="shared" si="3"/>
        <v>212.4</v>
      </c>
    </row>
    <row r="18" spans="1:26" ht="15.75">
      <c r="A18" s="184">
        <v>6</v>
      </c>
      <c r="B18" s="42" t="s">
        <v>221</v>
      </c>
      <c r="C18" s="45">
        <v>1959</v>
      </c>
      <c r="D18" s="41">
        <v>50</v>
      </c>
      <c r="E18" s="41" t="s">
        <v>64</v>
      </c>
      <c r="F18" s="42" t="s">
        <v>87</v>
      </c>
      <c r="G18" s="23" t="s">
        <v>62</v>
      </c>
      <c r="H18" s="49">
        <v>49.4</v>
      </c>
      <c r="I18" s="38">
        <v>27.400000000000006</v>
      </c>
      <c r="J18" s="52"/>
      <c r="K18" s="40"/>
      <c r="L18" s="53"/>
      <c r="M18" s="39">
        <v>52.20689655172414</v>
      </c>
      <c r="N18" s="53"/>
      <c r="O18" s="39"/>
      <c r="P18" s="53"/>
      <c r="Q18" s="39">
        <v>67</v>
      </c>
      <c r="R18" s="53"/>
      <c r="S18" s="39"/>
      <c r="T18" s="79">
        <f t="shared" si="0"/>
        <v>67</v>
      </c>
      <c r="U18" s="79">
        <f t="shared" si="1"/>
        <v>52.20689655172414</v>
      </c>
      <c r="V18" s="79">
        <f t="shared" si="2"/>
        <v>49.4</v>
      </c>
      <c r="W18" s="79">
        <f>LARGE(H18:S18,4)</f>
        <v>27.400000000000006</v>
      </c>
      <c r="X18" s="79">
        <v>0</v>
      </c>
      <c r="Y18" s="79">
        <v>0</v>
      </c>
      <c r="Z18" s="185">
        <f t="shared" si="3"/>
        <v>196.00689655172414</v>
      </c>
    </row>
    <row r="19" spans="1:26" ht="15.75">
      <c r="A19" s="184">
        <v>7</v>
      </c>
      <c r="B19" s="42" t="s">
        <v>211</v>
      </c>
      <c r="C19" s="41">
        <v>1958</v>
      </c>
      <c r="D19" s="41">
        <v>50</v>
      </c>
      <c r="E19" s="41" t="s">
        <v>64</v>
      </c>
      <c r="F19" s="42" t="s">
        <v>212</v>
      </c>
      <c r="G19" s="23" t="s">
        <v>62</v>
      </c>
      <c r="H19" s="50"/>
      <c r="I19" s="37"/>
      <c r="J19" s="50">
        <v>46</v>
      </c>
      <c r="K19" s="40"/>
      <c r="L19" s="53">
        <v>57.57142857142857</v>
      </c>
      <c r="M19" s="39"/>
      <c r="N19" s="53"/>
      <c r="O19" s="39"/>
      <c r="P19" s="53"/>
      <c r="Q19" s="39"/>
      <c r="R19" s="53">
        <v>38.125</v>
      </c>
      <c r="S19" s="39"/>
      <c r="T19" s="79">
        <f t="shared" si="0"/>
        <v>57.57142857142857</v>
      </c>
      <c r="U19" s="79">
        <f t="shared" si="1"/>
        <v>46</v>
      </c>
      <c r="V19" s="79">
        <f t="shared" si="2"/>
        <v>38.125</v>
      </c>
      <c r="W19" s="79">
        <v>0</v>
      </c>
      <c r="X19" s="79">
        <v>0</v>
      </c>
      <c r="Y19" s="79">
        <v>0</v>
      </c>
      <c r="Z19" s="185">
        <f t="shared" si="3"/>
        <v>141.69642857142856</v>
      </c>
    </row>
    <row r="20" spans="1:26" ht="15.75">
      <c r="A20" s="184">
        <v>8</v>
      </c>
      <c r="B20" s="42" t="s">
        <v>225</v>
      </c>
      <c r="C20" s="41">
        <v>1960</v>
      </c>
      <c r="D20" s="41">
        <v>50</v>
      </c>
      <c r="E20" s="41" t="s">
        <v>64</v>
      </c>
      <c r="F20" s="44" t="s">
        <v>87</v>
      </c>
      <c r="G20" s="6" t="s">
        <v>62</v>
      </c>
      <c r="H20" s="50"/>
      <c r="I20" s="37"/>
      <c r="J20" s="52"/>
      <c r="K20" s="40"/>
      <c r="L20" s="53">
        <v>29.285714285714292</v>
      </c>
      <c r="M20" s="39">
        <v>31.724137931034477</v>
      </c>
      <c r="N20" s="53"/>
      <c r="O20" s="39"/>
      <c r="P20" s="53"/>
      <c r="Q20" s="39"/>
      <c r="R20" s="53"/>
      <c r="S20" s="79">
        <v>1</v>
      </c>
      <c r="T20" s="79">
        <f t="shared" si="0"/>
        <v>31.724137931034477</v>
      </c>
      <c r="U20" s="79">
        <f t="shared" si="1"/>
        <v>29.285714285714292</v>
      </c>
      <c r="V20" s="79">
        <f t="shared" si="2"/>
        <v>1</v>
      </c>
      <c r="W20" s="79">
        <v>0</v>
      </c>
      <c r="X20" s="79">
        <v>0</v>
      </c>
      <c r="Y20" s="79">
        <v>0</v>
      </c>
      <c r="Z20" s="185">
        <f t="shared" si="3"/>
        <v>62.00985221674877</v>
      </c>
    </row>
    <row r="21" spans="1:26" ht="15.75">
      <c r="A21" s="184">
        <v>9</v>
      </c>
      <c r="B21" s="42" t="s">
        <v>220</v>
      </c>
      <c r="C21" s="41">
        <v>1960</v>
      </c>
      <c r="D21" s="41">
        <v>50</v>
      </c>
      <c r="E21" s="41" t="s">
        <v>64</v>
      </c>
      <c r="F21" s="42" t="s">
        <v>87</v>
      </c>
      <c r="G21" s="23" t="s">
        <v>62</v>
      </c>
      <c r="H21" s="49">
        <v>12</v>
      </c>
      <c r="I21" s="37"/>
      <c r="J21" s="50">
        <v>28</v>
      </c>
      <c r="K21" s="40"/>
      <c r="L21" s="53"/>
      <c r="M21" s="39">
        <v>14.65517241379311</v>
      </c>
      <c r="N21" s="53"/>
      <c r="O21" s="39"/>
      <c r="P21" s="53"/>
      <c r="Q21" s="39"/>
      <c r="R21" s="53"/>
      <c r="S21" s="39"/>
      <c r="T21" s="79">
        <f t="shared" si="0"/>
        <v>28</v>
      </c>
      <c r="U21" s="79">
        <f t="shared" si="1"/>
        <v>14.65517241379311</v>
      </c>
      <c r="V21" s="79">
        <f t="shared" si="2"/>
        <v>12</v>
      </c>
      <c r="W21" s="79">
        <v>0</v>
      </c>
      <c r="X21" s="79">
        <v>0</v>
      </c>
      <c r="Y21" s="79">
        <v>0</v>
      </c>
      <c r="Z21" s="185">
        <f t="shared" si="3"/>
        <v>54.65517241379311</v>
      </c>
    </row>
    <row r="22" spans="1:26" ht="15.75">
      <c r="A22" s="184">
        <v>10</v>
      </c>
      <c r="B22" s="42" t="s">
        <v>226</v>
      </c>
      <c r="C22" s="41">
        <v>1954</v>
      </c>
      <c r="D22" s="41">
        <v>50</v>
      </c>
      <c r="E22" s="41" t="s">
        <v>64</v>
      </c>
      <c r="F22" s="42" t="s">
        <v>87</v>
      </c>
      <c r="G22" s="23" t="s">
        <v>62</v>
      </c>
      <c r="H22" s="50"/>
      <c r="I22" s="37"/>
      <c r="J22" s="50">
        <v>19</v>
      </c>
      <c r="K22" s="40"/>
      <c r="L22" s="53">
        <v>8.07142857142857</v>
      </c>
      <c r="M22" s="39"/>
      <c r="N22" s="53"/>
      <c r="O22" s="39"/>
      <c r="P22" s="53"/>
      <c r="Q22" s="39"/>
      <c r="R22" s="53">
        <v>1</v>
      </c>
      <c r="S22" s="39"/>
      <c r="T22" s="79">
        <f t="shared" si="0"/>
        <v>19</v>
      </c>
      <c r="U22" s="79">
        <f t="shared" si="1"/>
        <v>8.07142857142857</v>
      </c>
      <c r="V22" s="79">
        <f t="shared" si="2"/>
        <v>1</v>
      </c>
      <c r="W22" s="79">
        <v>0</v>
      </c>
      <c r="X22" s="79">
        <v>0</v>
      </c>
      <c r="Y22" s="79">
        <v>0</v>
      </c>
      <c r="Z22" s="185">
        <f t="shared" si="3"/>
        <v>28.07142857142857</v>
      </c>
    </row>
    <row r="23" spans="1:26" ht="16.5" thickBot="1">
      <c r="A23" s="186">
        <v>11</v>
      </c>
      <c r="B23" s="187" t="s">
        <v>224</v>
      </c>
      <c r="C23" s="200">
        <v>1959</v>
      </c>
      <c r="D23" s="188">
        <v>50</v>
      </c>
      <c r="E23" s="188" t="s">
        <v>64</v>
      </c>
      <c r="F23" s="187" t="s">
        <v>87</v>
      </c>
      <c r="G23" s="107" t="s">
        <v>62</v>
      </c>
      <c r="H23" s="189">
        <v>1</v>
      </c>
      <c r="I23" s="201"/>
      <c r="J23" s="202">
        <v>1</v>
      </c>
      <c r="K23" s="192"/>
      <c r="L23" s="193">
        <v>1</v>
      </c>
      <c r="M23" s="194"/>
      <c r="N23" s="193"/>
      <c r="O23" s="194"/>
      <c r="P23" s="193"/>
      <c r="Q23" s="194"/>
      <c r="R23" s="193"/>
      <c r="S23" s="194"/>
      <c r="T23" s="195">
        <f t="shared" si="0"/>
        <v>1</v>
      </c>
      <c r="U23" s="195">
        <f t="shared" si="1"/>
        <v>1</v>
      </c>
      <c r="V23" s="195">
        <f t="shared" si="2"/>
        <v>1</v>
      </c>
      <c r="W23" s="195">
        <v>0</v>
      </c>
      <c r="X23" s="195">
        <v>0</v>
      </c>
      <c r="Y23" s="195">
        <v>0</v>
      </c>
      <c r="Z23" s="196">
        <f t="shared" si="3"/>
        <v>3</v>
      </c>
    </row>
    <row r="24" spans="1:26" ht="16.5" thickBot="1">
      <c r="A24" s="203">
        <v>1</v>
      </c>
      <c r="B24" s="204" t="s">
        <v>215</v>
      </c>
      <c r="C24" s="205">
        <v>1949</v>
      </c>
      <c r="D24" s="206">
        <v>60</v>
      </c>
      <c r="E24" s="205" t="s">
        <v>64</v>
      </c>
      <c r="F24" s="204" t="s">
        <v>216</v>
      </c>
      <c r="G24" s="150" t="s">
        <v>62</v>
      </c>
      <c r="H24" s="207">
        <v>80.2</v>
      </c>
      <c r="I24" s="208"/>
      <c r="J24" s="209"/>
      <c r="K24" s="210"/>
      <c r="L24" s="211"/>
      <c r="M24" s="212"/>
      <c r="N24" s="211">
        <v>67</v>
      </c>
      <c r="O24" s="212">
        <v>80.2</v>
      </c>
      <c r="P24" s="211">
        <v>75.25</v>
      </c>
      <c r="Q24" s="212">
        <v>85</v>
      </c>
      <c r="R24" s="211">
        <v>75.25</v>
      </c>
      <c r="S24" s="212"/>
      <c r="T24" s="213">
        <f t="shared" si="0"/>
        <v>85</v>
      </c>
      <c r="U24" s="213">
        <f t="shared" si="1"/>
        <v>80.2</v>
      </c>
      <c r="V24" s="213">
        <f t="shared" si="2"/>
        <v>80.2</v>
      </c>
      <c r="W24" s="213">
        <f>LARGE(H24:S24,4)</f>
        <v>75.25</v>
      </c>
      <c r="X24" s="213">
        <f>LARGE(H24:S24,5)</f>
        <v>75.25</v>
      </c>
      <c r="Y24" s="213">
        <f>LARGE(H24:S24,6)</f>
        <v>67</v>
      </c>
      <c r="Z24" s="214">
        <f t="shared" si="3"/>
        <v>462.9</v>
      </c>
    </row>
    <row r="25" spans="1:26" ht="15.75">
      <c r="A25" s="215">
        <v>1</v>
      </c>
      <c r="B25" s="175" t="s">
        <v>208</v>
      </c>
      <c r="C25" s="176">
        <v>1939</v>
      </c>
      <c r="D25" s="176">
        <v>70</v>
      </c>
      <c r="E25" s="176" t="s">
        <v>64</v>
      </c>
      <c r="F25" s="216" t="s">
        <v>209</v>
      </c>
      <c r="G25" s="89" t="s">
        <v>62</v>
      </c>
      <c r="H25" s="197">
        <v>82.4</v>
      </c>
      <c r="I25" s="198">
        <v>53.800000000000004</v>
      </c>
      <c r="J25" s="177">
        <v>91</v>
      </c>
      <c r="K25" s="179"/>
      <c r="L25" s="180">
        <v>71.71428571428572</v>
      </c>
      <c r="M25" s="181"/>
      <c r="N25" s="180"/>
      <c r="O25" s="181"/>
      <c r="P25" s="180"/>
      <c r="Q25" s="181"/>
      <c r="R25" s="180"/>
      <c r="S25" s="181"/>
      <c r="T25" s="182">
        <f t="shared" si="0"/>
        <v>91</v>
      </c>
      <c r="U25" s="182">
        <f t="shared" si="1"/>
        <v>82.4</v>
      </c>
      <c r="V25" s="182">
        <f t="shared" si="2"/>
        <v>71.71428571428572</v>
      </c>
      <c r="W25" s="182">
        <f>LARGE(H25:S25,4)</f>
        <v>53.800000000000004</v>
      </c>
      <c r="X25" s="182">
        <v>0</v>
      </c>
      <c r="Y25" s="182">
        <v>0</v>
      </c>
      <c r="Z25" s="183">
        <f t="shared" si="3"/>
        <v>298.9142857142857</v>
      </c>
    </row>
    <row r="26" spans="1:26" ht="15.75">
      <c r="A26" s="184">
        <v>2</v>
      </c>
      <c r="B26" s="42" t="s">
        <v>213</v>
      </c>
      <c r="C26" s="41">
        <v>1941</v>
      </c>
      <c r="D26" s="41">
        <v>70</v>
      </c>
      <c r="E26" s="41" t="s">
        <v>64</v>
      </c>
      <c r="F26" s="42" t="s">
        <v>87</v>
      </c>
      <c r="G26" s="23" t="s">
        <v>62</v>
      </c>
      <c r="H26" s="49">
        <v>20.8</v>
      </c>
      <c r="I26" s="37"/>
      <c r="J26" s="50">
        <v>37</v>
      </c>
      <c r="K26" s="39">
        <v>1</v>
      </c>
      <c r="L26" s="53">
        <v>22.214285714285722</v>
      </c>
      <c r="M26" s="39">
        <v>38.55172413793103</v>
      </c>
      <c r="N26" s="53">
        <v>1</v>
      </c>
      <c r="O26" s="39"/>
      <c r="P26" s="53">
        <v>1</v>
      </c>
      <c r="Q26" s="39"/>
      <c r="R26" s="53"/>
      <c r="S26" s="39"/>
      <c r="T26" s="79">
        <f t="shared" si="0"/>
        <v>38.55172413793103</v>
      </c>
      <c r="U26" s="79">
        <f t="shared" si="1"/>
        <v>37</v>
      </c>
      <c r="V26" s="79">
        <f t="shared" si="2"/>
        <v>22.214285714285722</v>
      </c>
      <c r="W26" s="79">
        <f>LARGE(H26:S26,4)</f>
        <v>20.8</v>
      </c>
      <c r="X26" s="79">
        <f>LARGE(H26:S26,5)</f>
        <v>1</v>
      </c>
      <c r="Y26" s="79">
        <f>LARGE(H26:S26,6)</f>
        <v>1</v>
      </c>
      <c r="Z26" s="185">
        <f t="shared" si="3"/>
        <v>120.56600985221675</v>
      </c>
    </row>
    <row r="27" spans="1:26" ht="16.5" thickBot="1">
      <c r="A27" s="186">
        <v>3</v>
      </c>
      <c r="B27" s="187" t="s">
        <v>217</v>
      </c>
      <c r="C27" s="188">
        <v>1941</v>
      </c>
      <c r="D27" s="188">
        <v>70</v>
      </c>
      <c r="E27" s="188" t="s">
        <v>64</v>
      </c>
      <c r="F27" s="187" t="s">
        <v>87</v>
      </c>
      <c r="G27" s="107" t="s">
        <v>62</v>
      </c>
      <c r="H27" s="189">
        <v>23</v>
      </c>
      <c r="I27" s="190">
        <v>1</v>
      </c>
      <c r="J27" s="191"/>
      <c r="K27" s="194">
        <v>34</v>
      </c>
      <c r="L27" s="193"/>
      <c r="M27" s="194"/>
      <c r="N27" s="193"/>
      <c r="O27" s="194"/>
      <c r="P27" s="193"/>
      <c r="Q27" s="194"/>
      <c r="R27" s="193"/>
      <c r="S27" s="194"/>
      <c r="T27" s="195">
        <f t="shared" si="0"/>
        <v>34</v>
      </c>
      <c r="U27" s="195">
        <f t="shared" si="1"/>
        <v>23</v>
      </c>
      <c r="V27" s="195">
        <f t="shared" si="2"/>
        <v>1</v>
      </c>
      <c r="W27" s="195">
        <v>0</v>
      </c>
      <c r="X27" s="195">
        <v>0</v>
      </c>
      <c r="Y27" s="195">
        <v>0</v>
      </c>
      <c r="Z27" s="196">
        <f t="shared" si="3"/>
        <v>58</v>
      </c>
    </row>
    <row r="28" spans="1:26" ht="16.5" thickBot="1">
      <c r="A28" s="203">
        <v>1</v>
      </c>
      <c r="B28" s="204" t="s">
        <v>206</v>
      </c>
      <c r="C28" s="205">
        <v>1998</v>
      </c>
      <c r="D28" s="205" t="s">
        <v>108</v>
      </c>
      <c r="E28" s="205" t="s">
        <v>64</v>
      </c>
      <c r="F28" s="204" t="s">
        <v>197</v>
      </c>
      <c r="G28" s="150" t="s">
        <v>62</v>
      </c>
      <c r="H28" s="207">
        <v>89</v>
      </c>
      <c r="I28" s="208"/>
      <c r="J28" s="209"/>
      <c r="K28" s="210"/>
      <c r="L28" s="211">
        <v>92.92857142857143</v>
      </c>
      <c r="M28" s="212"/>
      <c r="N28" s="211"/>
      <c r="O28" s="212"/>
      <c r="P28" s="211"/>
      <c r="Q28" s="212"/>
      <c r="R28" s="211">
        <v>87.625</v>
      </c>
      <c r="S28" s="213">
        <v>75.25</v>
      </c>
      <c r="T28" s="213">
        <f t="shared" si="0"/>
        <v>92.92857142857143</v>
      </c>
      <c r="U28" s="213">
        <f t="shared" si="1"/>
        <v>89</v>
      </c>
      <c r="V28" s="213">
        <f t="shared" si="2"/>
        <v>87.625</v>
      </c>
      <c r="W28" s="213">
        <f>LARGE(H28:S28,4)</f>
        <v>75.25</v>
      </c>
      <c r="X28" s="213">
        <v>0</v>
      </c>
      <c r="Y28" s="213">
        <v>0</v>
      </c>
      <c r="Z28" s="214">
        <f t="shared" si="3"/>
        <v>344.80357142857144</v>
      </c>
    </row>
    <row r="29" spans="1:26" ht="16.5" thickBot="1">
      <c r="A29" s="203">
        <v>1</v>
      </c>
      <c r="B29" s="204" t="s">
        <v>218</v>
      </c>
      <c r="C29" s="205">
        <v>1984</v>
      </c>
      <c r="D29" s="205" t="s">
        <v>207</v>
      </c>
      <c r="E29" s="205" t="s">
        <v>64</v>
      </c>
      <c r="F29" s="204" t="s">
        <v>87</v>
      </c>
      <c r="G29" s="150" t="s">
        <v>62</v>
      </c>
      <c r="H29" s="207">
        <v>67</v>
      </c>
      <c r="I29" s="208"/>
      <c r="J29" s="209"/>
      <c r="K29" s="210"/>
      <c r="L29" s="211"/>
      <c r="M29" s="212"/>
      <c r="N29" s="211"/>
      <c r="O29" s="212"/>
      <c r="P29" s="211"/>
      <c r="Q29" s="212">
        <v>71</v>
      </c>
      <c r="R29" s="211"/>
      <c r="S29" s="213">
        <v>13.375</v>
      </c>
      <c r="T29" s="213">
        <f t="shared" si="0"/>
        <v>71</v>
      </c>
      <c r="U29" s="213">
        <f t="shared" si="1"/>
        <v>67</v>
      </c>
      <c r="V29" s="213">
        <f t="shared" si="2"/>
        <v>13.375</v>
      </c>
      <c r="W29" s="213">
        <v>0</v>
      </c>
      <c r="X29" s="213">
        <v>0</v>
      </c>
      <c r="Y29" s="213">
        <v>0</v>
      </c>
      <c r="Z29" s="214">
        <f t="shared" si="3"/>
        <v>151.375</v>
      </c>
    </row>
    <row r="49" ht="15" customHeight="1"/>
  </sheetData>
  <sheetProtection password="D853" sheet="1"/>
  <mergeCells count="16">
    <mergeCell ref="J6:J8"/>
    <mergeCell ref="S6:S8"/>
    <mergeCell ref="K6:K8"/>
    <mergeCell ref="L6:L8"/>
    <mergeCell ref="M6:M8"/>
    <mergeCell ref="N6:N8"/>
    <mergeCell ref="T6:Y8"/>
    <mergeCell ref="O6:O8"/>
    <mergeCell ref="P6:P8"/>
    <mergeCell ref="Q6:Q8"/>
    <mergeCell ref="R6:R8"/>
    <mergeCell ref="A1:Z5"/>
    <mergeCell ref="Z6:Z8"/>
    <mergeCell ref="A6:G8"/>
    <mergeCell ref="H6:H8"/>
    <mergeCell ref="I6:I8"/>
  </mergeCells>
  <printOptions/>
  <pageMargins left="0.7" right="0.7" top="0.787401575" bottom="0.787401575" header="0.3" footer="0.3"/>
  <pageSetup fitToHeight="0" fitToWidth="1" horizontalDpi="600" verticalDpi="600" orientation="landscape" paperSize="9" scale="3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5"/>
  <sheetViews>
    <sheetView workbookViewId="0" topLeftCell="A55">
      <selection activeCell="E15" sqref="E15"/>
    </sheetView>
  </sheetViews>
  <sheetFormatPr defaultColWidth="11.421875" defaultRowHeight="15"/>
  <cols>
    <col min="1" max="1" width="7.57421875" style="278" bestFit="1" customWidth="1"/>
    <col min="2" max="2" width="34.57421875" style="283" bestFit="1" customWidth="1"/>
    <col min="3" max="3" width="7.28125" style="282" bestFit="1" customWidth="1"/>
    <col min="4" max="4" width="11.140625" style="282" bestFit="1" customWidth="1"/>
    <col min="5" max="5" width="7.00390625" style="283" bestFit="1" customWidth="1"/>
    <col min="6" max="6" width="45.8515625" style="283" bestFit="1" customWidth="1"/>
    <col min="7" max="7" width="15.421875" style="282" bestFit="1" customWidth="1"/>
    <col min="8" max="8" width="16.421875" style="66" bestFit="1" customWidth="1"/>
    <col min="9" max="9" width="10.421875" style="18" bestFit="1" customWidth="1"/>
    <col min="10" max="10" width="13.57421875" style="18" bestFit="1" customWidth="1"/>
    <col min="11" max="11" width="10.8515625" style="18" bestFit="1" customWidth="1"/>
    <col min="12" max="12" width="11.28125" style="18" bestFit="1" customWidth="1"/>
    <col min="13" max="13" width="11.140625" style="66" bestFit="1" customWidth="1"/>
    <col min="14" max="15" width="12.140625" style="18" bestFit="1" customWidth="1"/>
    <col min="16" max="16" width="16.00390625" style="66" bestFit="1" customWidth="1"/>
    <col min="17" max="17" width="16.140625" style="18" bestFit="1" customWidth="1"/>
    <col min="18" max="18" width="12.00390625" style="66" bestFit="1" customWidth="1"/>
    <col min="19" max="19" width="11.421875" style="18" bestFit="1" customWidth="1"/>
    <col min="20" max="20" width="13.00390625" style="18" bestFit="1" customWidth="1"/>
    <col min="21" max="21" width="18.57421875" style="18" bestFit="1" customWidth="1"/>
    <col min="22" max="22" width="13.421875" style="18" bestFit="1" customWidth="1"/>
    <col min="23" max="23" width="7.8515625" style="66" bestFit="1" customWidth="1"/>
    <col min="24" max="25" width="8.421875" style="18" bestFit="1" customWidth="1"/>
    <col min="26" max="26" width="9.00390625" style="18" bestFit="1" customWidth="1"/>
    <col min="27" max="27" width="9.421875" style="18" bestFit="1" customWidth="1"/>
    <col min="28" max="28" width="9.00390625" style="66" bestFit="1" customWidth="1"/>
    <col min="29" max="29" width="12.8515625" style="18" bestFit="1" customWidth="1"/>
    <col min="30" max="30" width="16.28125" style="18" bestFit="1" customWidth="1"/>
    <col min="31" max="31" width="10.00390625" style="18" bestFit="1" customWidth="1"/>
    <col min="32" max="32" width="12.00390625" style="66" bestFit="1" customWidth="1"/>
    <col min="33" max="33" width="13.00390625" style="18" bestFit="1" customWidth="1"/>
    <col min="34" max="34" width="12.140625" style="18" bestFit="1" customWidth="1"/>
    <col min="35" max="36" width="17.57421875" style="18" bestFit="1" customWidth="1"/>
    <col min="37" max="37" width="10.8515625" style="281" bestFit="1" customWidth="1"/>
    <col min="38" max="38" width="11.28125" style="66" bestFit="1" customWidth="1"/>
    <col min="39" max="39" width="12.28125" style="18" bestFit="1" customWidth="1"/>
    <col min="40" max="40" width="15.7109375" style="66" bestFit="1" customWidth="1"/>
    <col min="41" max="41" width="16.7109375" style="18" bestFit="1" customWidth="1"/>
    <col min="42" max="42" width="17.8515625" style="18" bestFit="1" customWidth="1"/>
    <col min="43" max="43" width="16.28125" style="18" bestFit="1" customWidth="1"/>
    <col min="44" max="44" width="17.7109375" style="66" bestFit="1" customWidth="1"/>
    <col min="45" max="45" width="19.8515625" style="18" bestFit="1" customWidth="1"/>
    <col min="46" max="46" width="22.7109375" style="18" bestFit="1" customWidth="1"/>
    <col min="47" max="47" width="12.140625" style="66" bestFit="1" customWidth="1"/>
    <col min="48" max="48" width="13.140625" style="18" bestFit="1" customWidth="1"/>
    <col min="49" max="49" width="15.28125" style="66" bestFit="1" customWidth="1"/>
    <col min="50" max="52" width="15.7109375" style="18" bestFit="1" customWidth="1"/>
    <col min="53" max="53" width="15.28125" style="281" bestFit="1" customWidth="1"/>
    <col min="54" max="54" width="19.28125" style="66" bestFit="1" customWidth="1"/>
    <col min="55" max="55" width="14.140625" style="18" bestFit="1" customWidth="1"/>
    <col min="56" max="56" width="18.8515625" style="18" bestFit="1" customWidth="1"/>
    <col min="57" max="57" width="18.00390625" style="66" bestFit="1" customWidth="1"/>
    <col min="58" max="58" width="13.00390625" style="18" bestFit="1" customWidth="1"/>
    <col min="59" max="59" width="11.00390625" style="18" bestFit="1" customWidth="1"/>
    <col min="60" max="60" width="9.8515625" style="18" bestFit="1" customWidth="1"/>
    <col min="61" max="61" width="18.140625" style="66" bestFit="1" customWidth="1"/>
    <col min="62" max="62" width="17.7109375" style="18" bestFit="1" customWidth="1"/>
    <col min="63" max="63" width="19.57421875" style="18" bestFit="1" customWidth="1"/>
    <col min="64" max="64" width="18.140625" style="66" bestFit="1" customWidth="1"/>
    <col min="65" max="65" width="19.57421875" style="18" bestFit="1" customWidth="1"/>
    <col min="66" max="66" width="13.00390625" style="66" bestFit="1" customWidth="1"/>
    <col min="67" max="67" width="12.421875" style="18" bestFit="1" customWidth="1"/>
    <col min="68" max="68" width="12.57421875" style="18" bestFit="1" customWidth="1"/>
    <col min="69" max="69" width="14.421875" style="18" bestFit="1" customWidth="1"/>
    <col min="70" max="70" width="13.140625" style="66" bestFit="1" customWidth="1"/>
    <col min="71" max="71" width="13.57421875" style="18" bestFit="1" customWidth="1"/>
    <col min="72" max="72" width="13.00390625" style="66" bestFit="1" customWidth="1"/>
    <col min="73" max="73" width="7.00390625" style="281" bestFit="1" customWidth="1"/>
    <col min="74" max="74" width="13.00390625" style="280" bestFit="1" customWidth="1"/>
    <col min="75" max="75" width="13.421875" style="18" bestFit="1" customWidth="1"/>
    <col min="76" max="76" width="14.00390625" style="18" bestFit="1" customWidth="1"/>
    <col min="77" max="77" width="14.421875" style="18" bestFit="1" customWidth="1"/>
    <col min="78" max="78" width="16.57421875" style="279" bestFit="1" customWidth="1"/>
    <col min="79" max="82" width="20.140625" style="278" customWidth="1"/>
    <col min="83" max="166" width="11.421875" style="278" customWidth="1"/>
    <col min="167" max="167" width="7.57421875" style="278" bestFit="1" customWidth="1"/>
    <col min="168" max="168" width="38.8515625" style="278" customWidth="1"/>
    <col min="169" max="169" width="7.7109375" style="278" bestFit="1" customWidth="1"/>
    <col min="170" max="170" width="12.57421875" style="278" customWidth="1"/>
    <col min="171" max="16384" width="11.421875" style="278" customWidth="1"/>
  </cols>
  <sheetData>
    <row r="1" spans="1:93" s="1" customFormat="1" ht="26.25" customHeight="1">
      <c r="A1" s="345" t="s">
        <v>203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</row>
    <row r="2" spans="1:93" s="1" customFormat="1" ht="15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</row>
    <row r="3" spans="1:93" s="1" customFormat="1" ht="1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</row>
    <row r="4" spans="1:93" s="1" customFormat="1" ht="15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</row>
    <row r="5" spans="1:93" s="1" customFormat="1" ht="15" customHeight="1" thickBo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</row>
    <row r="6" spans="1:93" s="1" customFormat="1" ht="15">
      <c r="A6" s="344" t="s">
        <v>480</v>
      </c>
      <c r="B6" s="343"/>
      <c r="C6" s="343"/>
      <c r="D6" s="343"/>
      <c r="E6" s="343"/>
      <c r="F6" s="343"/>
      <c r="G6" s="342"/>
      <c r="H6" s="234" t="s">
        <v>479</v>
      </c>
      <c r="I6" s="235"/>
      <c r="J6" s="235"/>
      <c r="K6" s="235"/>
      <c r="L6" s="236"/>
      <c r="M6" s="234" t="s">
        <v>478</v>
      </c>
      <c r="N6" s="235"/>
      <c r="O6" s="236"/>
      <c r="P6" s="234" t="s">
        <v>2</v>
      </c>
      <c r="Q6" s="236"/>
      <c r="R6" s="234" t="s">
        <v>477</v>
      </c>
      <c r="S6" s="235"/>
      <c r="T6" s="235"/>
      <c r="U6" s="235"/>
      <c r="V6" s="236"/>
      <c r="W6" s="234" t="s">
        <v>4</v>
      </c>
      <c r="X6" s="235"/>
      <c r="Y6" s="235"/>
      <c r="Z6" s="235"/>
      <c r="AA6" s="236"/>
      <c r="AB6" s="340" t="s">
        <v>281</v>
      </c>
      <c r="AC6" s="341"/>
      <c r="AD6" s="341"/>
      <c r="AE6" s="339"/>
      <c r="AF6" s="340" t="s">
        <v>282</v>
      </c>
      <c r="AG6" s="341"/>
      <c r="AH6" s="341"/>
      <c r="AI6" s="341"/>
      <c r="AJ6" s="341"/>
      <c r="AK6" s="339"/>
      <c r="AL6" s="340" t="s">
        <v>284</v>
      </c>
      <c r="AM6" s="339"/>
      <c r="AN6" s="340" t="s">
        <v>5</v>
      </c>
      <c r="AO6" s="341"/>
      <c r="AP6" s="341"/>
      <c r="AQ6" s="339"/>
      <c r="AR6" s="340" t="s">
        <v>6</v>
      </c>
      <c r="AS6" s="341"/>
      <c r="AT6" s="339"/>
      <c r="AU6" s="340" t="s">
        <v>286</v>
      </c>
      <c r="AV6" s="339"/>
      <c r="AW6" s="340" t="s">
        <v>287</v>
      </c>
      <c r="AX6" s="341"/>
      <c r="AY6" s="341"/>
      <c r="AZ6" s="341"/>
      <c r="BA6" s="339"/>
      <c r="BB6" s="340" t="s">
        <v>476</v>
      </c>
      <c r="BC6" s="341"/>
      <c r="BD6" s="339"/>
      <c r="BE6" s="340" t="s">
        <v>475</v>
      </c>
      <c r="BF6" s="341"/>
      <c r="BG6" s="341"/>
      <c r="BH6" s="339"/>
      <c r="BI6" s="340" t="s">
        <v>239</v>
      </c>
      <c r="BJ6" s="341"/>
      <c r="BK6" s="339"/>
      <c r="BL6" s="340" t="s">
        <v>299</v>
      </c>
      <c r="BM6" s="339"/>
      <c r="BN6" s="340" t="s">
        <v>474</v>
      </c>
      <c r="BO6" s="341"/>
      <c r="BP6" s="341"/>
      <c r="BQ6" s="339"/>
      <c r="BR6" s="340" t="s">
        <v>262</v>
      </c>
      <c r="BS6" s="339"/>
      <c r="BT6" s="340" t="s">
        <v>473</v>
      </c>
      <c r="BU6" s="339"/>
      <c r="BV6" s="338" t="s">
        <v>269</v>
      </c>
      <c r="BW6" s="337"/>
      <c r="BX6" s="337"/>
      <c r="BY6" s="336"/>
      <c r="BZ6" s="335" t="s">
        <v>266</v>
      </c>
      <c r="CA6" s="234" t="s">
        <v>319</v>
      </c>
      <c r="CB6" s="235"/>
      <c r="CC6" s="235"/>
      <c r="CD6" s="236"/>
      <c r="CE6" s="234" t="s">
        <v>332</v>
      </c>
      <c r="CF6" s="235"/>
      <c r="CG6" s="235"/>
      <c r="CH6" s="235"/>
      <c r="CI6" s="235"/>
      <c r="CJ6" s="235"/>
      <c r="CK6" s="235"/>
      <c r="CL6" s="235"/>
      <c r="CM6" s="235"/>
      <c r="CN6" s="236"/>
      <c r="CO6" s="229"/>
    </row>
    <row r="7" spans="1:93" s="1" customFormat="1" ht="15.75" thickBot="1">
      <c r="A7" s="334"/>
      <c r="B7" s="333"/>
      <c r="C7" s="333"/>
      <c r="D7" s="333"/>
      <c r="E7" s="333"/>
      <c r="F7" s="333"/>
      <c r="G7" s="332"/>
      <c r="H7" s="240"/>
      <c r="I7" s="241"/>
      <c r="J7" s="241"/>
      <c r="K7" s="241"/>
      <c r="L7" s="242"/>
      <c r="M7" s="240"/>
      <c r="N7" s="241"/>
      <c r="O7" s="242"/>
      <c r="P7" s="240"/>
      <c r="Q7" s="242"/>
      <c r="R7" s="240"/>
      <c r="S7" s="241"/>
      <c r="T7" s="241"/>
      <c r="U7" s="241"/>
      <c r="V7" s="242"/>
      <c r="W7" s="240"/>
      <c r="X7" s="241"/>
      <c r="Y7" s="241"/>
      <c r="Z7" s="241"/>
      <c r="AA7" s="242"/>
      <c r="AB7" s="330"/>
      <c r="AC7" s="331"/>
      <c r="AD7" s="331"/>
      <c r="AE7" s="329"/>
      <c r="AF7" s="330"/>
      <c r="AG7" s="331"/>
      <c r="AH7" s="331"/>
      <c r="AI7" s="331"/>
      <c r="AJ7" s="331"/>
      <c r="AK7" s="329"/>
      <c r="AL7" s="330"/>
      <c r="AM7" s="329"/>
      <c r="AN7" s="330"/>
      <c r="AO7" s="331"/>
      <c r="AP7" s="331"/>
      <c r="AQ7" s="329"/>
      <c r="AR7" s="330"/>
      <c r="AS7" s="331"/>
      <c r="AT7" s="329"/>
      <c r="AU7" s="330"/>
      <c r="AV7" s="329"/>
      <c r="AW7" s="330"/>
      <c r="AX7" s="331"/>
      <c r="AY7" s="331"/>
      <c r="AZ7" s="331"/>
      <c r="BA7" s="329"/>
      <c r="BB7" s="330"/>
      <c r="BC7" s="331"/>
      <c r="BD7" s="329"/>
      <c r="BE7" s="330"/>
      <c r="BF7" s="331"/>
      <c r="BG7" s="331"/>
      <c r="BH7" s="329"/>
      <c r="BI7" s="330"/>
      <c r="BJ7" s="331"/>
      <c r="BK7" s="329"/>
      <c r="BL7" s="330"/>
      <c r="BM7" s="329"/>
      <c r="BN7" s="330"/>
      <c r="BO7" s="331"/>
      <c r="BP7" s="331"/>
      <c r="BQ7" s="329"/>
      <c r="BR7" s="330"/>
      <c r="BS7" s="329"/>
      <c r="BT7" s="330"/>
      <c r="BU7" s="329"/>
      <c r="BV7" s="328"/>
      <c r="BW7" s="327"/>
      <c r="BX7" s="327"/>
      <c r="BY7" s="326"/>
      <c r="BZ7" s="325"/>
      <c r="CA7" s="240"/>
      <c r="CB7" s="241"/>
      <c r="CC7" s="241"/>
      <c r="CD7" s="242"/>
      <c r="CE7" s="240"/>
      <c r="CF7" s="241"/>
      <c r="CG7" s="241"/>
      <c r="CH7" s="241"/>
      <c r="CI7" s="241"/>
      <c r="CJ7" s="241"/>
      <c r="CK7" s="241"/>
      <c r="CL7" s="241"/>
      <c r="CM7" s="241"/>
      <c r="CN7" s="242"/>
      <c r="CO7" s="231"/>
    </row>
    <row r="8" spans="1:93" s="1" customFormat="1" ht="15.75" thickBot="1">
      <c r="A8" s="2" t="s">
        <v>7</v>
      </c>
      <c r="B8" s="11" t="s">
        <v>8</v>
      </c>
      <c r="C8" s="224" t="s">
        <v>9</v>
      </c>
      <c r="D8" s="224" t="s">
        <v>10</v>
      </c>
      <c r="E8" s="11" t="s">
        <v>11</v>
      </c>
      <c r="F8" s="11" t="s">
        <v>12</v>
      </c>
      <c r="G8" s="224" t="s">
        <v>13</v>
      </c>
      <c r="H8" s="72" t="s">
        <v>472</v>
      </c>
      <c r="I8" s="2" t="s">
        <v>15</v>
      </c>
      <c r="J8" s="2" t="s">
        <v>471</v>
      </c>
      <c r="K8" s="2" t="s">
        <v>17</v>
      </c>
      <c r="L8" s="2" t="s">
        <v>18</v>
      </c>
      <c r="M8" s="72" t="s">
        <v>19</v>
      </c>
      <c r="N8" s="2" t="s">
        <v>20</v>
      </c>
      <c r="O8" s="2" t="s">
        <v>21</v>
      </c>
      <c r="P8" s="72" t="s">
        <v>22</v>
      </c>
      <c r="Q8" s="2" t="s">
        <v>23</v>
      </c>
      <c r="R8" s="72" t="s">
        <v>24</v>
      </c>
      <c r="S8" s="2" t="s">
        <v>470</v>
      </c>
      <c r="T8" s="2" t="s">
        <v>469</v>
      </c>
      <c r="U8" s="2" t="s">
        <v>468</v>
      </c>
      <c r="V8" s="2" t="s">
        <v>28</v>
      </c>
      <c r="W8" s="72" t="s">
        <v>467</v>
      </c>
      <c r="X8" s="2" t="s">
        <v>466</v>
      </c>
      <c r="Y8" s="2" t="s">
        <v>31</v>
      </c>
      <c r="Z8" s="2" t="s">
        <v>32</v>
      </c>
      <c r="AA8" s="2" t="s">
        <v>33</v>
      </c>
      <c r="AB8" s="72" t="s">
        <v>34</v>
      </c>
      <c r="AC8" s="2" t="s">
        <v>465</v>
      </c>
      <c r="AD8" s="2" t="s">
        <v>36</v>
      </c>
      <c r="AE8" s="2" t="s">
        <v>37</v>
      </c>
      <c r="AF8" s="72" t="s">
        <v>38</v>
      </c>
      <c r="AG8" s="2" t="s">
        <v>39</v>
      </c>
      <c r="AH8" s="2" t="s">
        <v>40</v>
      </c>
      <c r="AI8" s="2" t="s">
        <v>41</v>
      </c>
      <c r="AJ8" s="2" t="s">
        <v>464</v>
      </c>
      <c r="AK8" s="71" t="s">
        <v>43</v>
      </c>
      <c r="AL8" s="72" t="s">
        <v>44</v>
      </c>
      <c r="AM8" s="324" t="s">
        <v>45</v>
      </c>
      <c r="AN8" s="72" t="s">
        <v>46</v>
      </c>
      <c r="AO8" s="2" t="s">
        <v>463</v>
      </c>
      <c r="AP8" s="1" t="s">
        <v>462</v>
      </c>
      <c r="AQ8" s="2" t="s">
        <v>461</v>
      </c>
      <c r="AR8" s="72" t="s">
        <v>50</v>
      </c>
      <c r="AS8" s="2" t="s">
        <v>51</v>
      </c>
      <c r="AT8" s="2" t="s">
        <v>52</v>
      </c>
      <c r="AU8" s="72" t="s">
        <v>53</v>
      </c>
      <c r="AV8" s="2" t="s">
        <v>54</v>
      </c>
      <c r="AW8" s="72" t="s">
        <v>55</v>
      </c>
      <c r="AX8" s="1" t="s">
        <v>460</v>
      </c>
      <c r="AY8" s="2" t="s">
        <v>57</v>
      </c>
      <c r="AZ8" s="2" t="s">
        <v>58</v>
      </c>
      <c r="BA8" s="71" t="s">
        <v>59</v>
      </c>
      <c r="BB8" s="72" t="s">
        <v>459</v>
      </c>
      <c r="BC8" s="2" t="s">
        <v>458</v>
      </c>
      <c r="BD8" s="2" t="s">
        <v>457</v>
      </c>
      <c r="BE8" s="72" t="s">
        <v>456</v>
      </c>
      <c r="BF8" s="2" t="s">
        <v>315</v>
      </c>
      <c r="BG8" s="2" t="s">
        <v>455</v>
      </c>
      <c r="BH8" s="2" t="s">
        <v>454</v>
      </c>
      <c r="BI8" s="72" t="s">
        <v>453</v>
      </c>
      <c r="BJ8" s="2" t="s">
        <v>452</v>
      </c>
      <c r="BK8" s="2" t="s">
        <v>451</v>
      </c>
      <c r="BL8" s="72" t="s">
        <v>450</v>
      </c>
      <c r="BM8" s="2" t="s">
        <v>449</v>
      </c>
      <c r="BN8" s="72" t="s">
        <v>448</v>
      </c>
      <c r="BO8" s="2" t="s">
        <v>316</v>
      </c>
      <c r="BP8" s="2" t="s">
        <v>317</v>
      </c>
      <c r="BQ8" s="2" t="s">
        <v>447</v>
      </c>
      <c r="BR8" s="56" t="s">
        <v>446</v>
      </c>
      <c r="BS8" s="1" t="s">
        <v>445</v>
      </c>
      <c r="BT8" s="56" t="s">
        <v>444</v>
      </c>
      <c r="BU8" s="55" t="s">
        <v>443</v>
      </c>
      <c r="BV8" s="72" t="s">
        <v>442</v>
      </c>
      <c r="BW8" s="2" t="s">
        <v>441</v>
      </c>
      <c r="BX8" s="2" t="s">
        <v>311</v>
      </c>
      <c r="BY8" s="2" t="s">
        <v>440</v>
      </c>
      <c r="BZ8" s="69" t="s">
        <v>439</v>
      </c>
      <c r="CA8" s="2" t="s">
        <v>438</v>
      </c>
      <c r="CB8" s="2" t="s">
        <v>301</v>
      </c>
      <c r="CC8" s="2" t="s">
        <v>302</v>
      </c>
      <c r="CD8" s="2" t="s">
        <v>437</v>
      </c>
      <c r="CE8" s="323" t="s">
        <v>321</v>
      </c>
      <c r="CF8" s="323" t="s">
        <v>322</v>
      </c>
      <c r="CG8" s="323" t="s">
        <v>323</v>
      </c>
      <c r="CH8" s="323" t="s">
        <v>324</v>
      </c>
      <c r="CI8" s="323" t="s">
        <v>325</v>
      </c>
      <c r="CJ8" s="323" t="s">
        <v>326</v>
      </c>
      <c r="CK8" s="323" t="s">
        <v>327</v>
      </c>
      <c r="CL8" s="323" t="s">
        <v>329</v>
      </c>
      <c r="CM8" s="323" t="s">
        <v>330</v>
      </c>
      <c r="CN8" s="323" t="s">
        <v>331</v>
      </c>
      <c r="CO8" s="323" t="s">
        <v>328</v>
      </c>
    </row>
    <row r="9" spans="1:93" ht="15">
      <c r="A9" s="122">
        <v>1</v>
      </c>
      <c r="B9" s="89" t="s">
        <v>436</v>
      </c>
      <c r="C9" s="87">
        <v>1987</v>
      </c>
      <c r="D9" s="87">
        <v>20</v>
      </c>
      <c r="E9" s="89" t="s">
        <v>86</v>
      </c>
      <c r="F9" s="296" t="s">
        <v>417</v>
      </c>
      <c r="G9" s="87" t="s">
        <v>334</v>
      </c>
      <c r="H9" s="97">
        <v>87.23828125</v>
      </c>
      <c r="I9" s="124"/>
      <c r="J9" s="124"/>
      <c r="K9" s="124"/>
      <c r="L9" s="124"/>
      <c r="M9" s="122"/>
      <c r="N9" s="124"/>
      <c r="O9" s="124"/>
      <c r="P9" s="122"/>
      <c r="Q9" s="124"/>
      <c r="R9" s="122"/>
      <c r="S9" s="124"/>
      <c r="T9" s="124"/>
      <c r="U9" s="124"/>
      <c r="V9" s="124"/>
      <c r="W9" s="97"/>
      <c r="X9" s="95">
        <v>87.84210526315789</v>
      </c>
      <c r="Y9" s="95"/>
      <c r="Z9" s="95"/>
      <c r="AA9" s="95"/>
      <c r="AB9" s="122"/>
      <c r="AC9" s="124"/>
      <c r="AD9" s="124"/>
      <c r="AE9" s="124"/>
      <c r="AF9" s="97"/>
      <c r="AG9" s="95"/>
      <c r="AH9" s="95"/>
      <c r="AI9" s="95"/>
      <c r="AJ9" s="95"/>
      <c r="AK9" s="98"/>
      <c r="AL9" s="97"/>
      <c r="AM9" s="95"/>
      <c r="AN9" s="97"/>
      <c r="AO9" s="95"/>
      <c r="AP9" s="95"/>
      <c r="AQ9" s="95"/>
      <c r="AR9" s="97"/>
      <c r="AS9" s="95"/>
      <c r="AT9" s="95"/>
      <c r="AU9" s="97"/>
      <c r="AV9" s="95"/>
      <c r="AW9" s="97"/>
      <c r="AX9" s="297">
        <v>82.14754098360656</v>
      </c>
      <c r="AY9" s="95"/>
      <c r="AZ9" s="95"/>
      <c r="BA9" s="98"/>
      <c r="BB9" s="97"/>
      <c r="BC9" s="95"/>
      <c r="BD9" s="95"/>
      <c r="BE9" s="97">
        <v>96.40932642487047</v>
      </c>
      <c r="BF9" s="95">
        <v>67</v>
      </c>
      <c r="BG9" s="95"/>
      <c r="BH9" s="95"/>
      <c r="BI9" s="97">
        <v>75.85365853658537</v>
      </c>
      <c r="BJ9" s="95"/>
      <c r="BK9" s="95"/>
      <c r="BL9" s="97"/>
      <c r="BM9" s="95"/>
      <c r="BN9" s="97"/>
      <c r="BO9" s="95"/>
      <c r="BP9" s="95"/>
      <c r="BQ9" s="95"/>
      <c r="BR9" s="97"/>
      <c r="BS9" s="95"/>
      <c r="BT9" s="97"/>
      <c r="BU9" s="98"/>
      <c r="BV9" s="97"/>
      <c r="BW9" s="95"/>
      <c r="BX9" s="95"/>
      <c r="BY9" s="95"/>
      <c r="BZ9" s="294">
        <v>92.6930567315834</v>
      </c>
      <c r="CA9" s="293">
        <v>64.9375</v>
      </c>
      <c r="CB9" s="95"/>
      <c r="CC9" s="95"/>
      <c r="CD9" s="95"/>
      <c r="CE9" s="293">
        <f>LARGE(H9:CD9,1)</f>
        <v>96.40932642487047</v>
      </c>
      <c r="CF9" s="293">
        <f>LARGE(H9:CD9,2)</f>
        <v>92.6930567315834</v>
      </c>
      <c r="CG9" s="293">
        <f>LARGE(H9:CD9,3)</f>
        <v>87.84210526315789</v>
      </c>
      <c r="CH9" s="293">
        <f>LARGE(H9:CD9,4)</f>
        <v>87.23828125</v>
      </c>
      <c r="CI9" s="293">
        <f>LARGE(H9:CD9,5)</f>
        <v>82.14754098360656</v>
      </c>
      <c r="CJ9" s="293">
        <f>LARGE(H9:CD9,6)</f>
        <v>75.85365853658537</v>
      </c>
      <c r="CK9" s="293">
        <f>LARGE(H9:CD9,7)</f>
        <v>67</v>
      </c>
      <c r="CL9" s="293">
        <f>LARGE(H9:CD9,8)</f>
        <v>64.9375</v>
      </c>
      <c r="CM9" s="293">
        <v>0</v>
      </c>
      <c r="CN9" s="293">
        <v>0</v>
      </c>
      <c r="CO9" s="292">
        <f>SUM(CE9:CN9)</f>
        <v>654.1214691898036</v>
      </c>
    </row>
    <row r="10" spans="1:93" ht="15">
      <c r="A10" s="56">
        <v>2</v>
      </c>
      <c r="B10" s="23" t="s">
        <v>435</v>
      </c>
      <c r="C10" s="225">
        <v>1992</v>
      </c>
      <c r="D10" s="225">
        <v>20</v>
      </c>
      <c r="E10" s="23" t="s">
        <v>64</v>
      </c>
      <c r="F10" s="308" t="s">
        <v>87</v>
      </c>
      <c r="G10" s="225" t="s">
        <v>334</v>
      </c>
      <c r="H10" s="58">
        <v>66.35546875</v>
      </c>
      <c r="I10" s="1"/>
      <c r="J10" s="1"/>
      <c r="K10" s="1"/>
      <c r="L10" s="1"/>
      <c r="M10" s="56"/>
      <c r="N10" s="27">
        <v>35.2</v>
      </c>
      <c r="O10" s="1"/>
      <c r="P10" s="56"/>
      <c r="Q10" s="1"/>
      <c r="R10" s="56"/>
      <c r="S10" s="27">
        <v>69.79661016949153</v>
      </c>
      <c r="T10" s="1"/>
      <c r="U10" s="1"/>
      <c r="V10" s="1"/>
      <c r="W10" s="58"/>
      <c r="X10" s="27"/>
      <c r="Y10" s="27"/>
      <c r="Z10" s="27"/>
      <c r="AA10" s="27"/>
      <c r="AB10" s="56"/>
      <c r="AC10" s="1"/>
      <c r="AD10" s="1"/>
      <c r="AE10" s="1"/>
      <c r="AF10" s="58">
        <v>74.76470588235294</v>
      </c>
      <c r="AG10" s="27"/>
      <c r="AH10" s="27"/>
      <c r="AI10" s="27"/>
      <c r="AJ10" s="27"/>
      <c r="AK10" s="60"/>
      <c r="AL10" s="58"/>
      <c r="AM10" s="27"/>
      <c r="AN10" s="58"/>
      <c r="AO10" s="27">
        <v>60.4</v>
      </c>
      <c r="AP10" s="27"/>
      <c r="AQ10" s="27"/>
      <c r="AR10" s="58"/>
      <c r="AS10" s="27">
        <v>70.44776119402985</v>
      </c>
      <c r="AT10" s="27"/>
      <c r="AU10" s="58"/>
      <c r="AV10" s="27"/>
      <c r="AW10" s="58"/>
      <c r="AX10" s="27">
        <v>62.67213114754098</v>
      </c>
      <c r="AY10" s="27"/>
      <c r="AZ10" s="27"/>
      <c r="BA10" s="60"/>
      <c r="BB10" s="58"/>
      <c r="BC10" s="27"/>
      <c r="BD10" s="27"/>
      <c r="BE10" s="58">
        <v>73.83937823834196</v>
      </c>
      <c r="BF10" s="27"/>
      <c r="BG10" s="27"/>
      <c r="BH10" s="27"/>
      <c r="BI10" s="58">
        <v>37.21951219512195</v>
      </c>
      <c r="BJ10" s="27"/>
      <c r="BK10" s="27"/>
      <c r="BL10" s="58"/>
      <c r="BM10" s="27"/>
      <c r="BN10" s="58"/>
      <c r="BO10" s="27"/>
      <c r="BP10" s="27"/>
      <c r="BQ10" s="27"/>
      <c r="BR10" s="58"/>
      <c r="BS10" s="27"/>
      <c r="BT10" s="58">
        <v>34</v>
      </c>
      <c r="BU10" s="60"/>
      <c r="BV10" s="58"/>
      <c r="BW10" s="27"/>
      <c r="BX10" s="27"/>
      <c r="BY10" s="27"/>
      <c r="BZ10" s="291">
        <v>78.8056731583404</v>
      </c>
      <c r="CA10" s="27"/>
      <c r="CB10" s="290">
        <v>31.724137931034477</v>
      </c>
      <c r="CC10" s="27"/>
      <c r="CD10" s="27"/>
      <c r="CE10" s="290">
        <f>LARGE(H10:CD10,1)</f>
        <v>78.8056731583404</v>
      </c>
      <c r="CF10" s="290">
        <f>LARGE(H10:CD10,2)</f>
        <v>74.76470588235294</v>
      </c>
      <c r="CG10" s="290">
        <f>LARGE(H10:CD10,3)</f>
        <v>73.83937823834196</v>
      </c>
      <c r="CH10" s="290">
        <f>LARGE(H10:CD10,4)</f>
        <v>70.44776119402985</v>
      </c>
      <c r="CI10" s="290">
        <f>LARGE(H10:CD10,5)</f>
        <v>69.79661016949153</v>
      </c>
      <c r="CJ10" s="290">
        <f>LARGE(H10:CD10,6)</f>
        <v>66.35546875</v>
      </c>
      <c r="CK10" s="290">
        <f>LARGE(H10:CD10,7)</f>
        <v>62.67213114754098</v>
      </c>
      <c r="CL10" s="290">
        <f>LARGE(H10:CD10,8)</f>
        <v>60.4</v>
      </c>
      <c r="CM10" s="290">
        <f>LARGE(H10:CD10,9)</f>
        <v>37.21951219512195</v>
      </c>
      <c r="CN10" s="290">
        <f>LARGE(H10:CD10,10)</f>
        <v>35.2</v>
      </c>
      <c r="CO10" s="289">
        <f>SUM(CE10:CN10)</f>
        <v>629.5012407352198</v>
      </c>
    </row>
    <row r="11" spans="1:93" ht="15">
      <c r="A11" s="56">
        <v>3</v>
      </c>
      <c r="B11" s="13" t="s">
        <v>434</v>
      </c>
      <c r="C11" s="225">
        <v>1986</v>
      </c>
      <c r="D11" s="225">
        <v>20</v>
      </c>
      <c r="E11" s="23" t="s">
        <v>64</v>
      </c>
      <c r="F11" s="23" t="s">
        <v>87</v>
      </c>
      <c r="G11" s="225" t="s">
        <v>334</v>
      </c>
      <c r="H11" s="56"/>
      <c r="I11" s="1"/>
      <c r="J11" s="1"/>
      <c r="K11" s="1"/>
      <c r="L11" s="1"/>
      <c r="M11" s="56"/>
      <c r="N11" s="1"/>
      <c r="O11" s="1"/>
      <c r="P11" s="56"/>
      <c r="Q11" s="1"/>
      <c r="R11" s="56"/>
      <c r="S11" s="1"/>
      <c r="T11" s="1"/>
      <c r="U11" s="1"/>
      <c r="V11" s="1"/>
      <c r="W11" s="56"/>
      <c r="X11" s="1"/>
      <c r="Y11" s="1"/>
      <c r="Z11" s="1"/>
      <c r="AA11" s="1"/>
      <c r="AB11" s="58"/>
      <c r="AC11" s="27"/>
      <c r="AD11" s="27"/>
      <c r="AE11" s="27"/>
      <c r="AF11" s="58">
        <v>93.20588235294117</v>
      </c>
      <c r="AG11" s="27"/>
      <c r="AH11" s="27"/>
      <c r="AI11" s="27"/>
      <c r="AJ11" s="27"/>
      <c r="AK11" s="60"/>
      <c r="AL11" s="58"/>
      <c r="AM11" s="27"/>
      <c r="AN11" s="58"/>
      <c r="AO11" s="27"/>
      <c r="AP11" s="27"/>
      <c r="AQ11" s="27"/>
      <c r="AR11" s="58"/>
      <c r="AS11" s="27">
        <v>97.04477611940298</v>
      </c>
      <c r="AT11" s="27"/>
      <c r="AU11" s="58"/>
      <c r="AV11" s="27"/>
      <c r="AW11" s="58"/>
      <c r="AX11" s="321">
        <v>90.26229508196721</v>
      </c>
      <c r="AY11" s="27"/>
      <c r="AZ11" s="27"/>
      <c r="BA11" s="60"/>
      <c r="BB11" s="58">
        <v>89</v>
      </c>
      <c r="BC11" s="27"/>
      <c r="BD11" s="27"/>
      <c r="BE11" s="58"/>
      <c r="BF11" s="27"/>
      <c r="BG11" s="27"/>
      <c r="BH11" s="27"/>
      <c r="BI11" s="58"/>
      <c r="BJ11" s="27"/>
      <c r="BK11" s="27"/>
      <c r="BL11" s="58"/>
      <c r="BM11" s="27"/>
      <c r="BN11" s="58"/>
      <c r="BO11" s="27"/>
      <c r="BP11" s="27"/>
      <c r="BQ11" s="27"/>
      <c r="BR11" s="58"/>
      <c r="BS11" s="27"/>
      <c r="BT11" s="58"/>
      <c r="BU11" s="60"/>
      <c r="BV11" s="58"/>
      <c r="BW11" s="27"/>
      <c r="BX11" s="27"/>
      <c r="BY11" s="27"/>
      <c r="BZ11" s="291">
        <v>98.50508044030482</v>
      </c>
      <c r="CA11" s="290">
        <v>87.625</v>
      </c>
      <c r="CB11" s="27"/>
      <c r="CC11" s="27"/>
      <c r="CD11" s="27"/>
      <c r="CE11" s="290">
        <f>LARGE(H11:CD11,1)</f>
        <v>98.50508044030482</v>
      </c>
      <c r="CF11" s="290">
        <f>LARGE(H11:CD11,2)</f>
        <v>97.04477611940298</v>
      </c>
      <c r="CG11" s="290">
        <f>LARGE(H11:CD11,3)</f>
        <v>93.20588235294117</v>
      </c>
      <c r="CH11" s="290">
        <f>LARGE(H11:CD11,4)</f>
        <v>90.26229508196721</v>
      </c>
      <c r="CI11" s="290">
        <f>LARGE(H11:CD11,5)</f>
        <v>89</v>
      </c>
      <c r="CJ11" s="290">
        <f>LARGE(H11:CD11,6)</f>
        <v>87.625</v>
      </c>
      <c r="CK11" s="290">
        <v>0</v>
      </c>
      <c r="CL11" s="290">
        <v>0</v>
      </c>
      <c r="CM11" s="290">
        <v>0</v>
      </c>
      <c r="CN11" s="290">
        <v>0</v>
      </c>
      <c r="CO11" s="289">
        <f>SUM(CE11:CN11)</f>
        <v>555.6430339946162</v>
      </c>
    </row>
    <row r="12" spans="1:93" ht="15">
      <c r="A12" s="56">
        <v>4</v>
      </c>
      <c r="B12" s="23" t="s">
        <v>433</v>
      </c>
      <c r="C12" s="225">
        <v>1984</v>
      </c>
      <c r="D12" s="225">
        <v>20</v>
      </c>
      <c r="E12" s="23" t="s">
        <v>64</v>
      </c>
      <c r="F12" s="308" t="s">
        <v>87</v>
      </c>
      <c r="G12" s="225" t="s">
        <v>334</v>
      </c>
      <c r="H12" s="56"/>
      <c r="I12" s="1"/>
      <c r="J12" s="1"/>
      <c r="K12" s="1"/>
      <c r="L12" s="1"/>
      <c r="M12" s="58">
        <v>57.31192660550459</v>
      </c>
      <c r="N12" s="1"/>
      <c r="O12" s="1"/>
      <c r="P12" s="56"/>
      <c r="Q12" s="1"/>
      <c r="R12" s="56"/>
      <c r="S12" s="1"/>
      <c r="T12" s="1"/>
      <c r="U12" s="1"/>
      <c r="V12" s="1"/>
      <c r="W12" s="58">
        <v>33.61176470588235</v>
      </c>
      <c r="X12" s="27"/>
      <c r="Y12" s="27"/>
      <c r="Z12" s="27"/>
      <c r="AA12" s="27"/>
      <c r="AB12" s="56"/>
      <c r="AC12" s="1"/>
      <c r="AD12" s="1"/>
      <c r="AE12" s="1"/>
      <c r="AF12" s="58">
        <v>49.529411764705884</v>
      </c>
      <c r="AG12" s="27"/>
      <c r="AH12" s="27"/>
      <c r="AI12" s="27"/>
      <c r="AJ12" s="27"/>
      <c r="AK12" s="60"/>
      <c r="AL12" s="58"/>
      <c r="AM12" s="27"/>
      <c r="AN12" s="58"/>
      <c r="AO12" s="27">
        <v>20.799999999999997</v>
      </c>
      <c r="AP12" s="27"/>
      <c r="AQ12" s="27"/>
      <c r="AR12" s="58"/>
      <c r="AS12" s="27">
        <v>49.76119402985074</v>
      </c>
      <c r="AT12" s="27"/>
      <c r="AU12" s="58"/>
      <c r="AV12" s="27"/>
      <c r="AW12" s="58"/>
      <c r="AX12" s="27">
        <v>36.704918032786885</v>
      </c>
      <c r="AY12" s="27"/>
      <c r="AZ12" s="27"/>
      <c r="BA12" s="60"/>
      <c r="BB12" s="58"/>
      <c r="BC12" s="27">
        <v>29.822784810126578</v>
      </c>
      <c r="BD12" s="27"/>
      <c r="BE12" s="58">
        <v>47.67875647668393</v>
      </c>
      <c r="BF12" s="27"/>
      <c r="BG12" s="27"/>
      <c r="BH12" s="27"/>
      <c r="BI12" s="58">
        <v>13.073170731707322</v>
      </c>
      <c r="BJ12" s="27"/>
      <c r="BK12" s="27"/>
      <c r="BL12" s="58"/>
      <c r="BM12" s="27"/>
      <c r="BN12" s="58"/>
      <c r="BO12" s="27"/>
      <c r="BP12" s="27"/>
      <c r="BQ12" s="27"/>
      <c r="BR12" s="58"/>
      <c r="BS12" s="27"/>
      <c r="BT12" s="58"/>
      <c r="BU12" s="60"/>
      <c r="BV12" s="58"/>
      <c r="BW12" s="27"/>
      <c r="BX12" s="27"/>
      <c r="BY12" s="27"/>
      <c r="BZ12" s="291">
        <v>47.188823031329385</v>
      </c>
      <c r="CA12" s="27"/>
      <c r="CB12" s="27"/>
      <c r="CC12" s="27"/>
      <c r="CD12" s="27"/>
      <c r="CE12" s="290">
        <f>LARGE(H12:CD12,1)</f>
        <v>57.31192660550459</v>
      </c>
      <c r="CF12" s="290">
        <f>LARGE(H12:CD12,2)</f>
        <v>49.76119402985074</v>
      </c>
      <c r="CG12" s="290">
        <f>LARGE(H12:CD12,3)</f>
        <v>49.529411764705884</v>
      </c>
      <c r="CH12" s="290">
        <f>LARGE(H12:CD12,4)</f>
        <v>47.67875647668393</v>
      </c>
      <c r="CI12" s="290">
        <f>LARGE(H12:CD12,5)</f>
        <v>47.188823031329385</v>
      </c>
      <c r="CJ12" s="290">
        <f>LARGE(H12:CD12,6)</f>
        <v>36.704918032786885</v>
      </c>
      <c r="CK12" s="290">
        <f>LARGE(H12:CD12,7)</f>
        <v>33.61176470588235</v>
      </c>
      <c r="CL12" s="290">
        <f>LARGE(H12:CD12,8)</f>
        <v>29.822784810126578</v>
      </c>
      <c r="CM12" s="290">
        <f>LARGE(H12:CD12,9)</f>
        <v>20.799999999999997</v>
      </c>
      <c r="CN12" s="290">
        <f>LARGE(H12:CD12,10)</f>
        <v>13.073170731707322</v>
      </c>
      <c r="CO12" s="289">
        <f>SUM(CE12:CN12)</f>
        <v>385.48275018857765</v>
      </c>
    </row>
    <row r="13" spans="1:93" ht="15">
      <c r="A13" s="56">
        <v>5</v>
      </c>
      <c r="B13" s="34" t="s">
        <v>432</v>
      </c>
      <c r="C13" s="8">
        <v>1989</v>
      </c>
      <c r="D13" s="225">
        <v>20</v>
      </c>
      <c r="E13" s="7" t="s">
        <v>381</v>
      </c>
      <c r="F13" s="34" t="s">
        <v>431</v>
      </c>
      <c r="G13" s="225" t="s">
        <v>334</v>
      </c>
      <c r="H13" s="56"/>
      <c r="I13" s="1"/>
      <c r="J13" s="1"/>
      <c r="K13" s="1"/>
      <c r="L13" s="1"/>
      <c r="M13" s="56"/>
      <c r="N13" s="1"/>
      <c r="O13" s="1"/>
      <c r="P13" s="56"/>
      <c r="Q13" s="1"/>
      <c r="R13" s="58">
        <v>34.66</v>
      </c>
      <c r="S13" s="1"/>
      <c r="T13" s="1"/>
      <c r="U13" s="1"/>
      <c r="V13" s="1"/>
      <c r="W13" s="56"/>
      <c r="X13" s="1"/>
      <c r="Y13" s="1"/>
      <c r="Z13" s="1"/>
      <c r="AA13" s="1"/>
      <c r="AB13" s="58">
        <v>41.45161290322581</v>
      </c>
      <c r="AC13" s="1"/>
      <c r="AD13" s="1"/>
      <c r="AE13" s="1"/>
      <c r="AF13" s="58"/>
      <c r="AG13" s="27"/>
      <c r="AH13" s="27"/>
      <c r="AI13" s="27"/>
      <c r="AJ13" s="27"/>
      <c r="AK13" s="60"/>
      <c r="AL13" s="58"/>
      <c r="AM13" s="27"/>
      <c r="AN13" s="58">
        <v>31.461538461538467</v>
      </c>
      <c r="AO13" s="27"/>
      <c r="AP13" s="27"/>
      <c r="AQ13" s="27"/>
      <c r="AR13" s="58"/>
      <c r="AS13" s="27"/>
      <c r="AT13" s="27">
        <v>67</v>
      </c>
      <c r="AU13" s="58"/>
      <c r="AV13" s="27"/>
      <c r="AW13" s="58"/>
      <c r="AX13" s="27"/>
      <c r="AY13" s="27"/>
      <c r="AZ13" s="27"/>
      <c r="BA13" s="60"/>
      <c r="BB13" s="58"/>
      <c r="BC13" s="27"/>
      <c r="BD13" s="27"/>
      <c r="BE13" s="58"/>
      <c r="BF13" s="27"/>
      <c r="BG13" s="27"/>
      <c r="BH13" s="27"/>
      <c r="BI13" s="58"/>
      <c r="BJ13" s="27"/>
      <c r="BK13" s="27"/>
      <c r="BL13" s="58"/>
      <c r="BM13" s="27"/>
      <c r="BN13" s="58">
        <v>100</v>
      </c>
      <c r="BO13" s="27"/>
      <c r="BP13" s="27"/>
      <c r="BQ13" s="27"/>
      <c r="BR13" s="58"/>
      <c r="BS13" s="27"/>
      <c r="BT13" s="58">
        <v>52.333333333333336</v>
      </c>
      <c r="BU13" s="60"/>
      <c r="BV13" s="58"/>
      <c r="BW13" s="27"/>
      <c r="BX13" s="27"/>
      <c r="BY13" s="27"/>
      <c r="BZ13" s="291"/>
      <c r="CA13" s="27"/>
      <c r="CB13" s="27"/>
      <c r="CC13" s="27"/>
      <c r="CD13" s="27"/>
      <c r="CE13" s="290">
        <f>LARGE(H13:CD13,1)</f>
        <v>100</v>
      </c>
      <c r="CF13" s="290">
        <f>LARGE(H13:CD13,2)</f>
        <v>67</v>
      </c>
      <c r="CG13" s="290">
        <f>LARGE(H13:CD13,3)</f>
        <v>52.333333333333336</v>
      </c>
      <c r="CH13" s="290">
        <f>LARGE(H13:CD13,4)</f>
        <v>41.45161290322581</v>
      </c>
      <c r="CI13" s="290">
        <f>LARGE(H13:CD13,5)</f>
        <v>34.66</v>
      </c>
      <c r="CJ13" s="290">
        <f>LARGE(H13:CD13,6)</f>
        <v>31.461538461538467</v>
      </c>
      <c r="CK13" s="290">
        <v>0</v>
      </c>
      <c r="CL13" s="290">
        <v>0</v>
      </c>
      <c r="CM13" s="290">
        <v>0</v>
      </c>
      <c r="CN13" s="290">
        <v>0</v>
      </c>
      <c r="CO13" s="289">
        <f>SUM(CE13:CN13)</f>
        <v>326.90648469809764</v>
      </c>
    </row>
    <row r="14" spans="1:93" ht="15">
      <c r="A14" s="56">
        <v>6</v>
      </c>
      <c r="B14" s="23" t="s">
        <v>430</v>
      </c>
      <c r="C14" s="225">
        <v>1985</v>
      </c>
      <c r="D14" s="225">
        <v>20</v>
      </c>
      <c r="E14" s="23" t="s">
        <v>64</v>
      </c>
      <c r="F14" s="308" t="s">
        <v>429</v>
      </c>
      <c r="G14" s="225" t="s">
        <v>334</v>
      </c>
      <c r="H14" s="56"/>
      <c r="I14" s="27">
        <v>41.653992395437264</v>
      </c>
      <c r="J14" s="1"/>
      <c r="K14" s="1"/>
      <c r="L14" s="1"/>
      <c r="M14" s="56"/>
      <c r="N14" s="1"/>
      <c r="O14" s="27">
        <v>34</v>
      </c>
      <c r="P14" s="56"/>
      <c r="Q14" s="1"/>
      <c r="R14" s="56"/>
      <c r="S14" s="1"/>
      <c r="T14" s="1"/>
      <c r="U14" s="1"/>
      <c r="V14" s="1"/>
      <c r="W14" s="58">
        <v>86.02352941176471</v>
      </c>
      <c r="X14" s="27"/>
      <c r="Y14" s="27"/>
      <c r="Z14" s="27"/>
      <c r="AA14" s="27"/>
      <c r="AB14" s="56"/>
      <c r="AC14" s="1"/>
      <c r="AD14" s="1"/>
      <c r="AE14" s="1"/>
      <c r="AF14" s="58"/>
      <c r="AG14" s="27"/>
      <c r="AH14" s="27"/>
      <c r="AI14" s="27"/>
      <c r="AJ14" s="27"/>
      <c r="AK14" s="60"/>
      <c r="AL14" s="58"/>
      <c r="AM14" s="27"/>
      <c r="AN14" s="58"/>
      <c r="AO14" s="27"/>
      <c r="AP14" s="27"/>
      <c r="AQ14" s="27"/>
      <c r="AR14" s="58"/>
      <c r="AS14" s="27"/>
      <c r="AT14" s="27"/>
      <c r="AU14" s="58"/>
      <c r="AV14" s="27"/>
      <c r="AW14" s="58"/>
      <c r="AX14" s="27"/>
      <c r="AY14" s="27"/>
      <c r="AZ14" s="27"/>
      <c r="BA14" s="60"/>
      <c r="BB14" s="58"/>
      <c r="BC14" s="27"/>
      <c r="BD14" s="27"/>
      <c r="BE14" s="58"/>
      <c r="BF14" s="27"/>
      <c r="BG14" s="27"/>
      <c r="BH14" s="27"/>
      <c r="BI14" s="58"/>
      <c r="BJ14" s="27"/>
      <c r="BK14" s="27"/>
      <c r="BL14" s="58"/>
      <c r="BM14" s="27"/>
      <c r="BN14" s="58"/>
      <c r="BO14" s="27"/>
      <c r="BP14" s="27"/>
      <c r="BQ14" s="27"/>
      <c r="BR14" s="58"/>
      <c r="BS14" s="27"/>
      <c r="BT14" s="58"/>
      <c r="BU14" s="60"/>
      <c r="BV14" s="58"/>
      <c r="BW14" s="27"/>
      <c r="BX14" s="27"/>
      <c r="BY14" s="27"/>
      <c r="BZ14" s="291">
        <v>90.87679932260797</v>
      </c>
      <c r="CA14" s="290">
        <v>58.75</v>
      </c>
      <c r="CB14" s="27"/>
      <c r="CC14" s="27"/>
      <c r="CD14" s="27"/>
      <c r="CE14" s="290">
        <f>LARGE(H14:CD14,1)</f>
        <v>90.87679932260797</v>
      </c>
      <c r="CF14" s="290">
        <f>LARGE(H14:CD14,2)</f>
        <v>86.02352941176471</v>
      </c>
      <c r="CG14" s="290">
        <f>LARGE(H14:CD14,3)</f>
        <v>58.75</v>
      </c>
      <c r="CH14" s="290">
        <f>LARGE(H14:CD14,4)</f>
        <v>41.653992395437264</v>
      </c>
      <c r="CI14" s="290">
        <f>LARGE(H14:CD14,5)</f>
        <v>34</v>
      </c>
      <c r="CJ14" s="290">
        <v>0</v>
      </c>
      <c r="CK14" s="290">
        <v>0</v>
      </c>
      <c r="CL14" s="290">
        <v>0</v>
      </c>
      <c r="CM14" s="290">
        <v>0</v>
      </c>
      <c r="CN14" s="290">
        <v>0</v>
      </c>
      <c r="CO14" s="289">
        <f>SUM(CE14:CN14)</f>
        <v>311.30432112981</v>
      </c>
    </row>
    <row r="15" spans="1:93" ht="15.75" thickBot="1">
      <c r="A15" s="126">
        <v>7</v>
      </c>
      <c r="B15" s="107" t="s">
        <v>428</v>
      </c>
      <c r="C15" s="228">
        <v>1985</v>
      </c>
      <c r="D15" s="228">
        <v>20</v>
      </c>
      <c r="E15" s="107" t="s">
        <v>64</v>
      </c>
      <c r="F15" s="287" t="s">
        <v>87</v>
      </c>
      <c r="G15" s="228" t="s">
        <v>334</v>
      </c>
      <c r="H15" s="115">
        <v>13.76171875</v>
      </c>
      <c r="I15" s="127"/>
      <c r="J15" s="127"/>
      <c r="K15" s="127"/>
      <c r="L15" s="127"/>
      <c r="M15" s="126"/>
      <c r="N15" s="127"/>
      <c r="O15" s="127"/>
      <c r="P15" s="126"/>
      <c r="Q15" s="127"/>
      <c r="R15" s="126"/>
      <c r="S15" s="127"/>
      <c r="T15" s="127"/>
      <c r="U15" s="127"/>
      <c r="V15" s="127"/>
      <c r="W15" s="115"/>
      <c r="X15" s="114"/>
      <c r="Y15" s="114"/>
      <c r="Z15" s="114"/>
      <c r="AA15" s="114"/>
      <c r="AB15" s="126"/>
      <c r="AC15" s="127"/>
      <c r="AD15" s="127"/>
      <c r="AE15" s="127"/>
      <c r="AF15" s="115">
        <v>29.147058823529406</v>
      </c>
      <c r="AG15" s="114"/>
      <c r="AH15" s="114"/>
      <c r="AI15" s="114"/>
      <c r="AJ15" s="114"/>
      <c r="AK15" s="116"/>
      <c r="AL15" s="115"/>
      <c r="AM15" s="114"/>
      <c r="AN15" s="115"/>
      <c r="AO15" s="114"/>
      <c r="AP15" s="114"/>
      <c r="AQ15" s="114"/>
      <c r="AR15" s="115"/>
      <c r="AS15" s="114"/>
      <c r="AT15" s="114"/>
      <c r="AU15" s="115"/>
      <c r="AV15" s="114"/>
      <c r="AW15" s="115"/>
      <c r="AX15" s="114">
        <v>25.34426229508196</v>
      </c>
      <c r="AY15" s="114"/>
      <c r="AZ15" s="114"/>
      <c r="BA15" s="116"/>
      <c r="BB15" s="115"/>
      <c r="BC15" s="114">
        <v>26.063291139240505</v>
      </c>
      <c r="BD15" s="114"/>
      <c r="BE15" s="115"/>
      <c r="BF15" s="114"/>
      <c r="BG15" s="114"/>
      <c r="BH15" s="114"/>
      <c r="BI15" s="115"/>
      <c r="BJ15" s="114"/>
      <c r="BK15" s="114"/>
      <c r="BL15" s="115"/>
      <c r="BM15" s="114"/>
      <c r="BN15" s="115"/>
      <c r="BO15" s="114"/>
      <c r="BP15" s="114"/>
      <c r="BQ15" s="114"/>
      <c r="BR15" s="115"/>
      <c r="BS15" s="114"/>
      <c r="BT15" s="115"/>
      <c r="BU15" s="116"/>
      <c r="BV15" s="115"/>
      <c r="BW15" s="114"/>
      <c r="BX15" s="114"/>
      <c r="BY15" s="114"/>
      <c r="BZ15" s="286">
        <v>47.45427603725656</v>
      </c>
      <c r="CA15" s="114"/>
      <c r="CB15" s="285">
        <v>55.62068965517241</v>
      </c>
      <c r="CC15" s="114"/>
      <c r="CD15" s="114"/>
      <c r="CE15" s="285">
        <f>LARGE(H15:CD15,1)</f>
        <v>55.62068965517241</v>
      </c>
      <c r="CF15" s="285">
        <f>LARGE(H15:CD15,2)</f>
        <v>47.45427603725656</v>
      </c>
      <c r="CG15" s="285">
        <f>LARGE(H15:CD15,3)</f>
        <v>29.147058823529406</v>
      </c>
      <c r="CH15" s="285">
        <f>LARGE(H15:CD15,4)</f>
        <v>26.063291139240505</v>
      </c>
      <c r="CI15" s="285">
        <f>LARGE(H15:CD15,5)</f>
        <v>25.34426229508196</v>
      </c>
      <c r="CJ15" s="285">
        <f>LARGE(H15:CD15,6)</f>
        <v>13.76171875</v>
      </c>
      <c r="CK15" s="285">
        <v>0</v>
      </c>
      <c r="CL15" s="285">
        <v>0</v>
      </c>
      <c r="CM15" s="285">
        <v>0</v>
      </c>
      <c r="CN15" s="285">
        <v>0</v>
      </c>
      <c r="CO15" s="284">
        <f>SUM(CE15:CN15)</f>
        <v>197.39129670028083</v>
      </c>
    </row>
    <row r="16" spans="1:93" ht="15">
      <c r="A16" s="122">
        <v>1</v>
      </c>
      <c r="B16" s="168" t="s">
        <v>427</v>
      </c>
      <c r="C16" s="166">
        <v>1981</v>
      </c>
      <c r="D16" s="87">
        <v>30</v>
      </c>
      <c r="E16" s="168" t="s">
        <v>381</v>
      </c>
      <c r="F16" s="135"/>
      <c r="G16" s="87" t="s">
        <v>334</v>
      </c>
      <c r="H16" s="122"/>
      <c r="I16" s="124"/>
      <c r="J16" s="124"/>
      <c r="K16" s="124"/>
      <c r="L16" s="124"/>
      <c r="M16" s="122"/>
      <c r="N16" s="124"/>
      <c r="O16" s="95">
        <v>62.285714285714285</v>
      </c>
      <c r="P16" s="122"/>
      <c r="Q16" s="124"/>
      <c r="R16" s="122"/>
      <c r="S16" s="124"/>
      <c r="T16" s="124"/>
      <c r="U16" s="124"/>
      <c r="V16" s="124"/>
      <c r="W16" s="122"/>
      <c r="X16" s="95">
        <v>91.3157894736842</v>
      </c>
      <c r="Y16" s="124"/>
      <c r="Z16" s="124"/>
      <c r="AA16" s="124"/>
      <c r="AB16" s="97"/>
      <c r="AC16" s="95">
        <v>98.70588235294117</v>
      </c>
      <c r="AD16" s="124"/>
      <c r="AE16" s="124"/>
      <c r="AF16" s="97">
        <v>98.05882352941177</v>
      </c>
      <c r="AG16" s="95"/>
      <c r="AH16" s="95"/>
      <c r="AI16" s="95"/>
      <c r="AJ16" s="95"/>
      <c r="AK16" s="98"/>
      <c r="AL16" s="97"/>
      <c r="AM16" s="95"/>
      <c r="AN16" s="97"/>
      <c r="AO16" s="95"/>
      <c r="AP16" s="95"/>
      <c r="AQ16" s="95"/>
      <c r="AR16" s="97"/>
      <c r="AS16" s="95">
        <v>100</v>
      </c>
      <c r="AT16" s="95"/>
      <c r="AU16" s="97"/>
      <c r="AV16" s="95"/>
      <c r="AW16" s="97"/>
      <c r="AX16" s="297">
        <v>93.50819672131148</v>
      </c>
      <c r="AY16" s="95"/>
      <c r="AZ16" s="95"/>
      <c r="BA16" s="98"/>
      <c r="BB16" s="97"/>
      <c r="BC16" s="95">
        <v>97.49367088607595</v>
      </c>
      <c r="BD16" s="95"/>
      <c r="BE16" s="97">
        <v>98.97409326424871</v>
      </c>
      <c r="BF16" s="95"/>
      <c r="BG16" s="95"/>
      <c r="BH16" s="95"/>
      <c r="BI16" s="97"/>
      <c r="BJ16" s="95"/>
      <c r="BK16" s="95"/>
      <c r="BL16" s="97"/>
      <c r="BM16" s="95"/>
      <c r="BN16" s="97"/>
      <c r="BO16" s="95"/>
      <c r="BP16" s="95"/>
      <c r="BQ16" s="95"/>
      <c r="BR16" s="97"/>
      <c r="BS16" s="95"/>
      <c r="BT16" s="97"/>
      <c r="BU16" s="98"/>
      <c r="BV16" s="97"/>
      <c r="BW16" s="95"/>
      <c r="BX16" s="95"/>
      <c r="BY16" s="95"/>
      <c r="BZ16" s="294"/>
      <c r="CA16" s="95"/>
      <c r="CB16" s="293">
        <v>89.75862068965517</v>
      </c>
      <c r="CC16" s="95"/>
      <c r="CD16" s="95"/>
      <c r="CE16" s="293">
        <f>LARGE(H16:CD16,1)</f>
        <v>100</v>
      </c>
      <c r="CF16" s="293">
        <f>LARGE(H16:CD16,2)</f>
        <v>98.97409326424871</v>
      </c>
      <c r="CG16" s="293">
        <f>LARGE(H16:CD16,3)</f>
        <v>98.70588235294117</v>
      </c>
      <c r="CH16" s="293">
        <f>LARGE(H16:CD16,4)</f>
        <v>98.05882352941177</v>
      </c>
      <c r="CI16" s="293">
        <f>LARGE(H16:CD16,5)</f>
        <v>97.49367088607595</v>
      </c>
      <c r="CJ16" s="293">
        <f>LARGE(H16:CD16,6)</f>
        <v>93.50819672131148</v>
      </c>
      <c r="CK16" s="293">
        <f>LARGE(H16:CD16,7)</f>
        <v>91.3157894736842</v>
      </c>
      <c r="CL16" s="293">
        <f>LARGE(H16:CD16,8)</f>
        <v>89.75862068965517</v>
      </c>
      <c r="CM16" s="293">
        <f>LARGE(H16:CD16,9)</f>
        <v>62.285714285714285</v>
      </c>
      <c r="CN16" s="293">
        <v>0</v>
      </c>
      <c r="CO16" s="292">
        <f>SUM(CE16:CN16)</f>
        <v>830.1007912030428</v>
      </c>
    </row>
    <row r="17" spans="1:93" ht="15">
      <c r="A17" s="56">
        <v>2</v>
      </c>
      <c r="B17" s="23" t="s">
        <v>426</v>
      </c>
      <c r="C17" s="225">
        <v>1979</v>
      </c>
      <c r="D17" s="225">
        <v>30</v>
      </c>
      <c r="E17" s="23" t="s">
        <v>64</v>
      </c>
      <c r="F17" s="308" t="s">
        <v>425</v>
      </c>
      <c r="G17" s="225" t="s">
        <v>334</v>
      </c>
      <c r="H17" s="56"/>
      <c r="I17" s="1"/>
      <c r="J17" s="1"/>
      <c r="K17" s="1"/>
      <c r="L17" s="1"/>
      <c r="M17" s="56"/>
      <c r="N17" s="1"/>
      <c r="O17" s="27">
        <v>76.42857142857143</v>
      </c>
      <c r="P17" s="56"/>
      <c r="Q17" s="1"/>
      <c r="R17" s="58">
        <v>88.12</v>
      </c>
      <c r="S17" s="1"/>
      <c r="T17" s="1"/>
      <c r="U17" s="1"/>
      <c r="V17" s="1"/>
      <c r="W17" s="58"/>
      <c r="X17" s="27"/>
      <c r="Y17" s="27"/>
      <c r="Z17" s="27"/>
      <c r="AA17" s="27"/>
      <c r="AB17" s="56"/>
      <c r="AC17" s="1"/>
      <c r="AD17" s="1"/>
      <c r="AE17" s="1"/>
      <c r="AF17" s="58"/>
      <c r="AG17" s="27"/>
      <c r="AH17" s="27"/>
      <c r="AI17" s="27"/>
      <c r="AJ17" s="27"/>
      <c r="AK17" s="60"/>
      <c r="AL17" s="58">
        <v>93.58104738154614</v>
      </c>
      <c r="AM17" s="27"/>
      <c r="AN17" s="58"/>
      <c r="AO17" s="27"/>
      <c r="AP17" s="27"/>
      <c r="AQ17" s="27"/>
      <c r="AR17" s="58"/>
      <c r="AS17" s="27"/>
      <c r="AT17" s="27"/>
      <c r="AU17" s="58"/>
      <c r="AV17" s="27"/>
      <c r="AW17" s="58"/>
      <c r="AX17" s="27"/>
      <c r="AY17" s="27"/>
      <c r="AZ17" s="27"/>
      <c r="BA17" s="60"/>
      <c r="BB17" s="58"/>
      <c r="BC17" s="27"/>
      <c r="BD17" s="27"/>
      <c r="BE17" s="58"/>
      <c r="BF17" s="27"/>
      <c r="BG17" s="27"/>
      <c r="BH17" s="27"/>
      <c r="BI17" s="58">
        <v>83.09756097560975</v>
      </c>
      <c r="BJ17" s="27"/>
      <c r="BK17" s="27"/>
      <c r="BL17" s="58">
        <v>87.92682926829268</v>
      </c>
      <c r="BM17" s="27"/>
      <c r="BN17" s="58">
        <v>57.57142857142857</v>
      </c>
      <c r="BO17" s="27"/>
      <c r="BP17" s="27"/>
      <c r="BQ17" s="27"/>
      <c r="BR17" s="58"/>
      <c r="BS17" s="27"/>
      <c r="BT17" s="58">
        <v>59.66666666666667</v>
      </c>
      <c r="BU17" s="60"/>
      <c r="BV17" s="58"/>
      <c r="BW17" s="27">
        <v>80.2</v>
      </c>
      <c r="BX17" s="27"/>
      <c r="BY17" s="27"/>
      <c r="BZ17" s="291">
        <v>93.79678238780694</v>
      </c>
      <c r="CA17" s="27"/>
      <c r="CB17" s="290">
        <v>96.58620689655173</v>
      </c>
      <c r="CC17" s="27"/>
      <c r="CD17" s="27"/>
      <c r="CE17" s="290">
        <f>LARGE(H17:CD17,1)</f>
        <v>96.58620689655173</v>
      </c>
      <c r="CF17" s="290">
        <f>LARGE(H17:CD17,2)</f>
        <v>93.79678238780694</v>
      </c>
      <c r="CG17" s="290">
        <f>LARGE(H17:CD17,3)</f>
        <v>93.58104738154614</v>
      </c>
      <c r="CH17" s="290">
        <f>LARGE(H17:CD17,4)</f>
        <v>88.12</v>
      </c>
      <c r="CI17" s="290">
        <f>LARGE(H17:CD17,5)</f>
        <v>87.92682926829268</v>
      </c>
      <c r="CJ17" s="290">
        <f>LARGE(H17:CD17,6)</f>
        <v>83.09756097560975</v>
      </c>
      <c r="CK17" s="290">
        <f>LARGE(H17:CD17,7)</f>
        <v>80.2</v>
      </c>
      <c r="CL17" s="290">
        <f>LARGE(H17:CD17,8)</f>
        <v>76.42857142857143</v>
      </c>
      <c r="CM17" s="290">
        <f>LARGE(H17:CD17,9)</f>
        <v>59.66666666666667</v>
      </c>
      <c r="CN17" s="290">
        <f>LARGE(H17:CD17,10)</f>
        <v>57.57142857142857</v>
      </c>
      <c r="CO17" s="289">
        <f>SUM(CE17:CN17)</f>
        <v>816.9750935764739</v>
      </c>
    </row>
    <row r="18" spans="1:93" ht="15">
      <c r="A18" s="56">
        <v>3</v>
      </c>
      <c r="B18" s="7" t="s">
        <v>424</v>
      </c>
      <c r="C18" s="8">
        <v>1982</v>
      </c>
      <c r="D18" s="225">
        <v>30</v>
      </c>
      <c r="E18" s="7" t="s">
        <v>61</v>
      </c>
      <c r="F18" s="34"/>
      <c r="G18" s="225" t="s">
        <v>334</v>
      </c>
      <c r="H18" s="56"/>
      <c r="I18" s="1"/>
      <c r="J18" s="1"/>
      <c r="K18" s="1"/>
      <c r="L18" s="1"/>
      <c r="M18" s="56"/>
      <c r="N18" s="27">
        <v>91</v>
      </c>
      <c r="O18" s="1"/>
      <c r="P18" s="56"/>
      <c r="Q18" s="1"/>
      <c r="R18" s="56"/>
      <c r="S18" s="1"/>
      <c r="T18" s="1"/>
      <c r="U18" s="1"/>
      <c r="V18" s="1"/>
      <c r="W18" s="58">
        <v>97.67058823529412</v>
      </c>
      <c r="X18" s="1"/>
      <c r="Y18" s="1"/>
      <c r="Z18" s="1"/>
      <c r="AA18" s="1"/>
      <c r="AB18" s="58"/>
      <c r="AC18" s="27">
        <v>99.3529411764706</v>
      </c>
      <c r="AD18" s="1"/>
      <c r="AE18" s="1"/>
      <c r="AF18" s="58"/>
      <c r="AG18" s="27"/>
      <c r="AH18" s="27"/>
      <c r="AI18" s="27"/>
      <c r="AJ18" s="27"/>
      <c r="AK18" s="60"/>
      <c r="AL18" s="58"/>
      <c r="AM18" s="27"/>
      <c r="AN18" s="58"/>
      <c r="AO18" s="27"/>
      <c r="AP18" s="27"/>
      <c r="AQ18" s="27"/>
      <c r="AR18" s="58"/>
      <c r="AS18" s="27"/>
      <c r="AT18" s="27">
        <v>100</v>
      </c>
      <c r="AU18" s="58"/>
      <c r="AV18" s="27"/>
      <c r="AW18" s="58"/>
      <c r="AX18" s="27"/>
      <c r="AY18" s="27"/>
      <c r="AZ18" s="27"/>
      <c r="BA18" s="60"/>
      <c r="BB18" s="58"/>
      <c r="BC18" s="27">
        <v>94.9873417721519</v>
      </c>
      <c r="BD18" s="27"/>
      <c r="BE18" s="58"/>
      <c r="BF18" s="27"/>
      <c r="BG18" s="27"/>
      <c r="BH18" s="27"/>
      <c r="BI18" s="58"/>
      <c r="BJ18" s="27"/>
      <c r="BK18" s="27"/>
      <c r="BL18" s="58"/>
      <c r="BM18" s="27"/>
      <c r="BN18" s="58"/>
      <c r="BO18" s="27"/>
      <c r="BP18" s="27"/>
      <c r="BQ18" s="27"/>
      <c r="BR18" s="58"/>
      <c r="BS18" s="27"/>
      <c r="BT18" s="58"/>
      <c r="BU18" s="60"/>
      <c r="BV18" s="58"/>
      <c r="BW18" s="27"/>
      <c r="BX18" s="27"/>
      <c r="BY18" s="27"/>
      <c r="BZ18" s="291">
        <v>98.95215918712955</v>
      </c>
      <c r="CA18" s="27"/>
      <c r="CB18" s="27"/>
      <c r="CC18" s="27"/>
      <c r="CD18" s="27"/>
      <c r="CE18" s="290">
        <f>LARGE(H18:CD18,1)</f>
        <v>100</v>
      </c>
      <c r="CF18" s="290">
        <f>LARGE(H18:CD18,2)</f>
        <v>99.3529411764706</v>
      </c>
      <c r="CG18" s="290">
        <f>LARGE(H18:CD18,3)</f>
        <v>98.95215918712955</v>
      </c>
      <c r="CH18" s="290">
        <f>LARGE(H18:CD18,4)</f>
        <v>97.67058823529412</v>
      </c>
      <c r="CI18" s="290">
        <f>LARGE(H18:CD18,5)</f>
        <v>94.9873417721519</v>
      </c>
      <c r="CJ18" s="290">
        <f>LARGE(H18:CD18,6)</f>
        <v>91</v>
      </c>
      <c r="CK18" s="290">
        <v>0</v>
      </c>
      <c r="CL18" s="290">
        <v>0</v>
      </c>
      <c r="CM18" s="290">
        <v>0</v>
      </c>
      <c r="CN18" s="290">
        <v>0</v>
      </c>
      <c r="CO18" s="289">
        <f>SUM(CE18:CN18)</f>
        <v>581.9630303710462</v>
      </c>
    </row>
    <row r="19" spans="1:93" ht="15">
      <c r="A19" s="56">
        <v>4</v>
      </c>
      <c r="B19" s="13" t="s">
        <v>423</v>
      </c>
      <c r="C19" s="225">
        <v>1981</v>
      </c>
      <c r="D19" s="225">
        <v>30</v>
      </c>
      <c r="E19" s="23" t="s">
        <v>64</v>
      </c>
      <c r="F19" s="23" t="s">
        <v>87</v>
      </c>
      <c r="G19" s="225" t="s">
        <v>334</v>
      </c>
      <c r="H19" s="56"/>
      <c r="I19" s="1"/>
      <c r="J19" s="1"/>
      <c r="K19" s="1"/>
      <c r="L19" s="1"/>
      <c r="M19" s="56"/>
      <c r="N19" s="1"/>
      <c r="O19" s="1"/>
      <c r="P19" s="56"/>
      <c r="Q19" s="1"/>
      <c r="R19" s="56"/>
      <c r="S19" s="1"/>
      <c r="T19" s="1"/>
      <c r="U19" s="1"/>
      <c r="V19" s="1"/>
      <c r="W19" s="56"/>
      <c r="X19" s="1"/>
      <c r="Y19" s="1"/>
      <c r="Z19" s="1"/>
      <c r="AA19" s="1"/>
      <c r="AB19" s="58"/>
      <c r="AC19" s="27"/>
      <c r="AD19" s="27"/>
      <c r="AE19" s="27"/>
      <c r="AF19" s="58">
        <v>64.08823529411765</v>
      </c>
      <c r="AG19" s="27"/>
      <c r="AH19" s="27"/>
      <c r="AI19" s="27"/>
      <c r="AJ19" s="27"/>
      <c r="AK19" s="60"/>
      <c r="AL19" s="58"/>
      <c r="AM19" s="27"/>
      <c r="AN19" s="58"/>
      <c r="AO19" s="27"/>
      <c r="AP19" s="27"/>
      <c r="AQ19" s="27"/>
      <c r="AR19" s="58"/>
      <c r="AS19" s="27">
        <v>64.53731343283582</v>
      </c>
      <c r="AT19" s="27"/>
      <c r="AU19" s="58"/>
      <c r="AV19" s="27"/>
      <c r="AW19" s="58"/>
      <c r="AX19" s="27">
        <v>64.29508196721312</v>
      </c>
      <c r="AY19" s="27"/>
      <c r="AZ19" s="27"/>
      <c r="BA19" s="60"/>
      <c r="BB19" s="58"/>
      <c r="BC19" s="27">
        <v>54.88607594936709</v>
      </c>
      <c r="BD19" s="27"/>
      <c r="BE19" s="58"/>
      <c r="BF19" s="27"/>
      <c r="BG19" s="27"/>
      <c r="BH19" s="27"/>
      <c r="BI19" s="58"/>
      <c r="BJ19" s="27"/>
      <c r="BK19" s="27"/>
      <c r="BL19" s="58"/>
      <c r="BM19" s="27"/>
      <c r="BN19" s="58"/>
      <c r="BO19" s="27"/>
      <c r="BP19" s="27"/>
      <c r="BQ19" s="27"/>
      <c r="BR19" s="58"/>
      <c r="BS19" s="27"/>
      <c r="BT19" s="58"/>
      <c r="BU19" s="60"/>
      <c r="BV19" s="58"/>
      <c r="BW19" s="27"/>
      <c r="BX19" s="27"/>
      <c r="BY19" s="27"/>
      <c r="BZ19" s="291"/>
      <c r="CA19" s="27"/>
      <c r="CB19" s="290">
        <v>69.27586206896552</v>
      </c>
      <c r="CC19" s="27"/>
      <c r="CD19" s="27"/>
      <c r="CE19" s="290">
        <f>LARGE(H19:CD19,1)</f>
        <v>69.27586206896552</v>
      </c>
      <c r="CF19" s="290">
        <f>LARGE(H19:CD19,2)</f>
        <v>64.53731343283582</v>
      </c>
      <c r="CG19" s="290">
        <f>LARGE(H19:CD19,3)</f>
        <v>64.29508196721312</v>
      </c>
      <c r="CH19" s="290">
        <f>LARGE(H19:CD19,4)</f>
        <v>64.08823529411765</v>
      </c>
      <c r="CI19" s="290">
        <f>LARGE(H19:CD19,5)</f>
        <v>54.88607594936709</v>
      </c>
      <c r="CJ19" s="290">
        <v>0</v>
      </c>
      <c r="CK19" s="290">
        <v>0</v>
      </c>
      <c r="CL19" s="290">
        <v>0</v>
      </c>
      <c r="CM19" s="290">
        <v>0</v>
      </c>
      <c r="CN19" s="290">
        <v>0</v>
      </c>
      <c r="CO19" s="289">
        <f>SUM(CE19:CN19)</f>
        <v>317.0825687124992</v>
      </c>
    </row>
    <row r="20" spans="1:93" ht="15">
      <c r="A20" s="56">
        <v>5</v>
      </c>
      <c r="B20" s="23" t="s">
        <v>422</v>
      </c>
      <c r="C20" s="225">
        <v>1979</v>
      </c>
      <c r="D20" s="225">
        <v>30</v>
      </c>
      <c r="E20" s="23" t="s">
        <v>86</v>
      </c>
      <c r="F20" s="308" t="s">
        <v>87</v>
      </c>
      <c r="G20" s="225" t="s">
        <v>334</v>
      </c>
      <c r="H20" s="58">
        <v>36.578125</v>
      </c>
      <c r="I20" s="1"/>
      <c r="J20" s="1"/>
      <c r="K20" s="1"/>
      <c r="L20" s="1"/>
      <c r="M20" s="56"/>
      <c r="N20" s="1"/>
      <c r="O20" s="1"/>
      <c r="P20" s="56"/>
      <c r="Q20" s="1"/>
      <c r="R20" s="56"/>
      <c r="S20" s="1"/>
      <c r="T20" s="1"/>
      <c r="U20" s="1"/>
      <c r="V20" s="1"/>
      <c r="W20" s="58">
        <v>63.89411764705882</v>
      </c>
      <c r="X20" s="27"/>
      <c r="Y20" s="27"/>
      <c r="Z20" s="27"/>
      <c r="AA20" s="27"/>
      <c r="AB20" s="56"/>
      <c r="AC20" s="1"/>
      <c r="AD20" s="1"/>
      <c r="AE20" s="1"/>
      <c r="AF20" s="58">
        <v>75.73529411764706</v>
      </c>
      <c r="AG20" s="27"/>
      <c r="AH20" s="27"/>
      <c r="AI20" s="27"/>
      <c r="AJ20" s="27"/>
      <c r="AK20" s="60"/>
      <c r="AL20" s="58"/>
      <c r="AM20" s="27"/>
      <c r="AN20" s="58"/>
      <c r="AO20" s="27"/>
      <c r="AP20" s="27"/>
      <c r="AQ20" s="27"/>
      <c r="AR20" s="58"/>
      <c r="AS20" s="27"/>
      <c r="AT20" s="27"/>
      <c r="AU20" s="58"/>
      <c r="AV20" s="27"/>
      <c r="AW20" s="58"/>
      <c r="AX20" s="27">
        <v>48.0655737704918</v>
      </c>
      <c r="AY20" s="27"/>
      <c r="AZ20" s="27"/>
      <c r="BA20" s="60"/>
      <c r="BB20" s="58"/>
      <c r="BC20" s="27"/>
      <c r="BD20" s="27"/>
      <c r="BE20" s="58"/>
      <c r="BF20" s="27"/>
      <c r="BG20" s="27"/>
      <c r="BH20" s="27"/>
      <c r="BI20" s="58"/>
      <c r="BJ20" s="27"/>
      <c r="BK20" s="27"/>
      <c r="BL20" s="58"/>
      <c r="BM20" s="27"/>
      <c r="BN20" s="58"/>
      <c r="BO20" s="27"/>
      <c r="BP20" s="27"/>
      <c r="BQ20" s="27"/>
      <c r="BR20" s="58"/>
      <c r="BS20" s="27"/>
      <c r="BT20" s="58"/>
      <c r="BU20" s="60"/>
      <c r="BV20" s="58"/>
      <c r="BW20" s="27"/>
      <c r="BX20" s="27"/>
      <c r="BY20" s="27"/>
      <c r="BZ20" s="291">
        <v>79.6160033869602</v>
      </c>
      <c r="CA20" s="27"/>
      <c r="CB20" s="27"/>
      <c r="CC20" s="27"/>
      <c r="CD20" s="27"/>
      <c r="CE20" s="290">
        <f>LARGE(H20:CD20,1)</f>
        <v>79.6160033869602</v>
      </c>
      <c r="CF20" s="290">
        <f>LARGE(H20:CD20,2)</f>
        <v>75.73529411764706</v>
      </c>
      <c r="CG20" s="290">
        <f>LARGE(H20:CD20,3)</f>
        <v>63.89411764705882</v>
      </c>
      <c r="CH20" s="290">
        <f>LARGE(H20:CD20,4)</f>
        <v>48.0655737704918</v>
      </c>
      <c r="CI20" s="290">
        <f>LARGE(H20:CD20,5)</f>
        <v>36.578125</v>
      </c>
      <c r="CJ20" s="290">
        <v>0</v>
      </c>
      <c r="CK20" s="290">
        <v>0</v>
      </c>
      <c r="CL20" s="290">
        <v>0</v>
      </c>
      <c r="CM20" s="290">
        <v>0</v>
      </c>
      <c r="CN20" s="290">
        <v>0</v>
      </c>
      <c r="CO20" s="289">
        <f>SUM(CE20:CN20)</f>
        <v>303.8891139221579</v>
      </c>
    </row>
    <row r="21" spans="1:93" ht="15.75" thickBot="1">
      <c r="A21" s="126">
        <v>6</v>
      </c>
      <c r="B21" s="316" t="s">
        <v>421</v>
      </c>
      <c r="C21" s="288">
        <v>1980</v>
      </c>
      <c r="D21" s="228">
        <v>30</v>
      </c>
      <c r="E21" s="316" t="s">
        <v>61</v>
      </c>
      <c r="F21" s="315" t="s">
        <v>420</v>
      </c>
      <c r="G21" s="228" t="s">
        <v>334</v>
      </c>
      <c r="H21" s="126"/>
      <c r="I21" s="127"/>
      <c r="J21" s="127"/>
      <c r="K21" s="127"/>
      <c r="L21" s="139"/>
      <c r="M21" s="126"/>
      <c r="N21" s="127"/>
      <c r="O21" s="139"/>
      <c r="P21" s="126"/>
      <c r="Q21" s="139"/>
      <c r="R21" s="126"/>
      <c r="S21" s="127"/>
      <c r="T21" s="127"/>
      <c r="U21" s="127"/>
      <c r="V21" s="139"/>
      <c r="W21" s="115">
        <v>46.423529411764704</v>
      </c>
      <c r="X21" s="127"/>
      <c r="Y21" s="127"/>
      <c r="Z21" s="127"/>
      <c r="AA21" s="139"/>
      <c r="AB21" s="115"/>
      <c r="AC21" s="114">
        <v>75.41176470588235</v>
      </c>
      <c r="AD21" s="127"/>
      <c r="AE21" s="139"/>
      <c r="AF21" s="115"/>
      <c r="AG21" s="114"/>
      <c r="AH21" s="114"/>
      <c r="AI21" s="114"/>
      <c r="AJ21" s="114"/>
      <c r="AK21" s="116"/>
      <c r="AL21" s="115"/>
      <c r="AM21" s="116"/>
      <c r="AN21" s="115"/>
      <c r="AO21" s="114"/>
      <c r="AP21" s="114"/>
      <c r="AQ21" s="116"/>
      <c r="AR21" s="115"/>
      <c r="AS21" s="114"/>
      <c r="AT21" s="116"/>
      <c r="AU21" s="115"/>
      <c r="AV21" s="116"/>
      <c r="AW21" s="115"/>
      <c r="AX21" s="114"/>
      <c r="AY21" s="114"/>
      <c r="AZ21" s="114"/>
      <c r="BA21" s="116"/>
      <c r="BB21" s="115"/>
      <c r="BC21" s="114">
        <v>47.36708860759494</v>
      </c>
      <c r="BD21" s="116"/>
      <c r="BE21" s="115">
        <v>68.70984455958549</v>
      </c>
      <c r="BF21" s="114"/>
      <c r="BG21" s="114"/>
      <c r="BH21" s="116"/>
      <c r="BI21" s="115">
        <v>27.5609756097561</v>
      </c>
      <c r="BJ21" s="114"/>
      <c r="BK21" s="116"/>
      <c r="BL21" s="115"/>
      <c r="BM21" s="116"/>
      <c r="BN21" s="115"/>
      <c r="BO21" s="114"/>
      <c r="BP21" s="114"/>
      <c r="BQ21" s="116"/>
      <c r="BR21" s="115"/>
      <c r="BS21" s="116"/>
      <c r="BT21" s="115"/>
      <c r="BU21" s="116"/>
      <c r="BV21" s="115"/>
      <c r="BW21" s="114"/>
      <c r="BX21" s="114"/>
      <c r="BY21" s="116"/>
      <c r="BZ21" s="286"/>
      <c r="CA21" s="114"/>
      <c r="CB21" s="114"/>
      <c r="CC21" s="114"/>
      <c r="CD21" s="114"/>
      <c r="CE21" s="285">
        <f>LARGE(H21:CD21,1)</f>
        <v>75.41176470588235</v>
      </c>
      <c r="CF21" s="285">
        <f>LARGE(H21:CD21,2)</f>
        <v>68.70984455958549</v>
      </c>
      <c r="CG21" s="285">
        <f>LARGE(H21:CD21,3)</f>
        <v>47.36708860759494</v>
      </c>
      <c r="CH21" s="285">
        <f>LARGE(H21:CD21,4)</f>
        <v>46.423529411764704</v>
      </c>
      <c r="CI21" s="285">
        <f>LARGE(H21:CD21,5)</f>
        <v>27.5609756097561</v>
      </c>
      <c r="CJ21" s="285">
        <v>0</v>
      </c>
      <c r="CK21" s="285">
        <v>0</v>
      </c>
      <c r="CL21" s="285">
        <v>0</v>
      </c>
      <c r="CM21" s="285">
        <v>0</v>
      </c>
      <c r="CN21" s="285">
        <v>0</v>
      </c>
      <c r="CO21" s="284">
        <f>SUM(CE21:CN21)</f>
        <v>265.4732028945836</v>
      </c>
    </row>
    <row r="22" spans="1:93" ht="15">
      <c r="A22" s="122">
        <v>1</v>
      </c>
      <c r="B22" s="135" t="s">
        <v>419</v>
      </c>
      <c r="C22" s="166">
        <v>1976</v>
      </c>
      <c r="D22" s="87">
        <v>35</v>
      </c>
      <c r="E22" s="168" t="s">
        <v>418</v>
      </c>
      <c r="F22" s="135" t="s">
        <v>417</v>
      </c>
      <c r="G22" s="87" t="s">
        <v>334</v>
      </c>
      <c r="H22" s="97">
        <v>87.625</v>
      </c>
      <c r="I22" s="124"/>
      <c r="J22" s="124"/>
      <c r="K22" s="124"/>
      <c r="L22" s="125"/>
      <c r="M22" s="122"/>
      <c r="N22" s="124"/>
      <c r="O22" s="125"/>
      <c r="P22" s="122"/>
      <c r="Q22" s="125"/>
      <c r="R22" s="122"/>
      <c r="S22" s="124"/>
      <c r="T22" s="124"/>
      <c r="U22" s="124"/>
      <c r="V22" s="125"/>
      <c r="W22" s="122"/>
      <c r="X22" s="95">
        <v>79.15789473684211</v>
      </c>
      <c r="Y22" s="124"/>
      <c r="Z22" s="124"/>
      <c r="AA22" s="125"/>
      <c r="AB22" s="97">
        <v>91.48387096774194</v>
      </c>
      <c r="AC22" s="124"/>
      <c r="AD22" s="124"/>
      <c r="AE22" s="125"/>
      <c r="AF22" s="97">
        <v>96.11764705882354</v>
      </c>
      <c r="AG22" s="95"/>
      <c r="AH22" s="95"/>
      <c r="AI22" s="95"/>
      <c r="AJ22" s="95"/>
      <c r="AK22" s="98"/>
      <c r="AL22" s="97"/>
      <c r="AM22" s="98"/>
      <c r="AN22" s="97"/>
      <c r="AO22" s="95"/>
      <c r="AP22" s="95"/>
      <c r="AQ22" s="98"/>
      <c r="AR22" s="97"/>
      <c r="AS22" s="95"/>
      <c r="AT22" s="98"/>
      <c r="AU22" s="97"/>
      <c r="AV22" s="98"/>
      <c r="AW22" s="97"/>
      <c r="AX22" s="95"/>
      <c r="AY22" s="95"/>
      <c r="AZ22" s="95"/>
      <c r="BA22" s="98"/>
      <c r="BB22" s="97"/>
      <c r="BC22" s="95">
        <v>96.24050632911393</v>
      </c>
      <c r="BD22" s="98"/>
      <c r="BE22" s="97">
        <v>97.43523316062176</v>
      </c>
      <c r="BF22" s="95">
        <v>84.53125</v>
      </c>
      <c r="BG22" s="95"/>
      <c r="BH22" s="98"/>
      <c r="BI22" s="97">
        <v>90.34146341463415</v>
      </c>
      <c r="BJ22" s="95"/>
      <c r="BK22" s="98"/>
      <c r="BL22" s="97"/>
      <c r="BM22" s="98"/>
      <c r="BN22" s="97"/>
      <c r="BO22" s="95"/>
      <c r="BP22" s="95"/>
      <c r="BQ22" s="98"/>
      <c r="BR22" s="97"/>
      <c r="BS22" s="98"/>
      <c r="BT22" s="97"/>
      <c r="BU22" s="98"/>
      <c r="BV22" s="97">
        <v>84.76923076923077</v>
      </c>
      <c r="BW22" s="95"/>
      <c r="BX22" s="95"/>
      <c r="BY22" s="98"/>
      <c r="BZ22" s="294">
        <v>92.63717188823031</v>
      </c>
      <c r="CA22" s="95"/>
      <c r="CB22" s="95"/>
      <c r="CC22" s="95"/>
      <c r="CD22" s="95"/>
      <c r="CE22" s="293">
        <f>LARGE(H22:CD22,1)</f>
        <v>97.43523316062176</v>
      </c>
      <c r="CF22" s="293">
        <f>LARGE(H22:CD22,2)</f>
        <v>96.24050632911393</v>
      </c>
      <c r="CG22" s="293">
        <f>LARGE(H22:CD22,3)</f>
        <v>96.11764705882354</v>
      </c>
      <c r="CH22" s="293">
        <f>LARGE(H22:CD22,4)</f>
        <v>92.63717188823031</v>
      </c>
      <c r="CI22" s="293">
        <f>LARGE(H22:CD22,5)</f>
        <v>91.48387096774194</v>
      </c>
      <c r="CJ22" s="293">
        <f>LARGE(H22:CD22,6)</f>
        <v>90.34146341463415</v>
      </c>
      <c r="CK22" s="293">
        <f>LARGE(H22:CD22,7)</f>
        <v>87.625</v>
      </c>
      <c r="CL22" s="293">
        <f>LARGE(H22:CD22,8)</f>
        <v>84.76923076923077</v>
      </c>
      <c r="CM22" s="293">
        <f>LARGE(H22:CD22,9)</f>
        <v>84.53125</v>
      </c>
      <c r="CN22" s="293">
        <f>LARGE(H22:CD22,10)</f>
        <v>79.15789473684211</v>
      </c>
      <c r="CO22" s="292">
        <f>SUM(CE22:CN22)</f>
        <v>900.3392683252384</v>
      </c>
    </row>
    <row r="23" spans="1:93" ht="15">
      <c r="A23" s="56">
        <v>2</v>
      </c>
      <c r="B23" s="34" t="s">
        <v>416</v>
      </c>
      <c r="C23" s="8">
        <v>1976</v>
      </c>
      <c r="D23" s="225">
        <v>35</v>
      </c>
      <c r="E23" s="7" t="s">
        <v>61</v>
      </c>
      <c r="F23" s="34" t="s">
        <v>415</v>
      </c>
      <c r="G23" s="225" t="s">
        <v>334</v>
      </c>
      <c r="H23" s="56"/>
      <c r="I23" s="1"/>
      <c r="J23" s="1"/>
      <c r="K23" s="1"/>
      <c r="L23" s="55"/>
      <c r="M23" s="56"/>
      <c r="N23" s="27">
        <v>83.8</v>
      </c>
      <c r="O23" s="55"/>
      <c r="P23" s="56"/>
      <c r="Q23" s="55"/>
      <c r="R23" s="56"/>
      <c r="S23" s="1"/>
      <c r="T23" s="1"/>
      <c r="U23" s="1"/>
      <c r="V23" s="55"/>
      <c r="W23" s="56"/>
      <c r="X23" s="1"/>
      <c r="Y23" s="1"/>
      <c r="Z23" s="1"/>
      <c r="AA23" s="55"/>
      <c r="AB23" s="58">
        <v>84.03225806451613</v>
      </c>
      <c r="AC23" s="1"/>
      <c r="AD23" s="1"/>
      <c r="AE23" s="55"/>
      <c r="AF23" s="58"/>
      <c r="AG23" s="27"/>
      <c r="AH23" s="27"/>
      <c r="AI23" s="27"/>
      <c r="AJ23" s="27"/>
      <c r="AK23" s="60"/>
      <c r="AL23" s="58"/>
      <c r="AM23" s="60"/>
      <c r="AN23" s="58"/>
      <c r="AO23" s="27"/>
      <c r="AP23" s="27"/>
      <c r="AQ23" s="60"/>
      <c r="AR23" s="58"/>
      <c r="AS23" s="27"/>
      <c r="AT23" s="60"/>
      <c r="AU23" s="58"/>
      <c r="AV23" s="60"/>
      <c r="AW23" s="58"/>
      <c r="AX23" s="321">
        <v>85.39344262295081</v>
      </c>
      <c r="AY23" s="27"/>
      <c r="AZ23" s="27"/>
      <c r="BA23" s="60"/>
      <c r="BB23" s="58"/>
      <c r="BC23" s="27">
        <v>86.21518987341773</v>
      </c>
      <c r="BD23" s="60"/>
      <c r="BE23" s="58"/>
      <c r="BF23" s="27">
        <v>59.78125</v>
      </c>
      <c r="BG23" s="27"/>
      <c r="BH23" s="60"/>
      <c r="BI23" s="58"/>
      <c r="BJ23" s="27"/>
      <c r="BK23" s="60"/>
      <c r="BL23" s="58"/>
      <c r="BM23" s="60"/>
      <c r="BN23" s="58">
        <v>43.42857142857143</v>
      </c>
      <c r="BO23" s="27"/>
      <c r="BP23" s="27"/>
      <c r="BQ23" s="60"/>
      <c r="BR23" s="58"/>
      <c r="BS23" s="60"/>
      <c r="BT23" s="58"/>
      <c r="BU23" s="60"/>
      <c r="BV23" s="58"/>
      <c r="BW23" s="27"/>
      <c r="BX23" s="27"/>
      <c r="BY23" s="60"/>
      <c r="BZ23" s="291">
        <v>84.268416596105</v>
      </c>
      <c r="CA23" s="290">
        <v>73.1875</v>
      </c>
      <c r="CB23" s="27"/>
      <c r="CC23" s="27"/>
      <c r="CD23" s="27"/>
      <c r="CE23" s="290">
        <f>LARGE(H23:CD23,1)</f>
        <v>86.21518987341773</v>
      </c>
      <c r="CF23" s="290">
        <f>LARGE(H23:CD23,2)</f>
        <v>85.39344262295081</v>
      </c>
      <c r="CG23" s="290">
        <f>LARGE(H23:CD23,3)</f>
        <v>84.268416596105</v>
      </c>
      <c r="CH23" s="290">
        <f>LARGE(H23:CD23,4)</f>
        <v>84.03225806451613</v>
      </c>
      <c r="CI23" s="290">
        <f>LARGE(H23:CD23,5)</f>
        <v>83.8</v>
      </c>
      <c r="CJ23" s="290">
        <f>LARGE(H23:CD23,6)</f>
        <v>73.1875</v>
      </c>
      <c r="CK23" s="290">
        <f>LARGE(H23:CD23,7)</f>
        <v>59.78125</v>
      </c>
      <c r="CL23" s="290">
        <f>LARGE(H23:CD23,8)</f>
        <v>43.42857142857143</v>
      </c>
      <c r="CM23" s="290">
        <v>0</v>
      </c>
      <c r="CN23" s="290">
        <v>0</v>
      </c>
      <c r="CO23" s="289">
        <f>SUM(CE23:CN23)</f>
        <v>600.1066285855612</v>
      </c>
    </row>
    <row r="24" spans="1:93" ht="15">
      <c r="A24" s="56">
        <v>3</v>
      </c>
      <c r="B24" s="23" t="s">
        <v>414</v>
      </c>
      <c r="C24" s="225">
        <v>1975</v>
      </c>
      <c r="D24" s="225">
        <v>35</v>
      </c>
      <c r="E24" s="23" t="s">
        <v>64</v>
      </c>
      <c r="F24" s="308" t="s">
        <v>413</v>
      </c>
      <c r="G24" s="225" t="s">
        <v>334</v>
      </c>
      <c r="H24" s="58">
        <v>76.41015625</v>
      </c>
      <c r="I24" s="1"/>
      <c r="J24" s="1"/>
      <c r="K24" s="1"/>
      <c r="L24" s="55"/>
      <c r="M24" s="56"/>
      <c r="N24" s="1"/>
      <c r="O24" s="55"/>
      <c r="P24" s="56"/>
      <c r="Q24" s="55"/>
      <c r="R24" s="58">
        <v>54.46</v>
      </c>
      <c r="S24" s="1"/>
      <c r="T24" s="1"/>
      <c r="U24" s="1"/>
      <c r="V24" s="55"/>
      <c r="W24" s="58"/>
      <c r="X24" s="27"/>
      <c r="Y24" s="27"/>
      <c r="Z24" s="27"/>
      <c r="AA24" s="60"/>
      <c r="AB24" s="56"/>
      <c r="AC24" s="1"/>
      <c r="AD24" s="1"/>
      <c r="AE24" s="55"/>
      <c r="AF24" s="58"/>
      <c r="AG24" s="27"/>
      <c r="AH24" s="27"/>
      <c r="AI24" s="27"/>
      <c r="AJ24" s="27"/>
      <c r="AK24" s="60"/>
      <c r="AL24" s="58"/>
      <c r="AM24" s="60"/>
      <c r="AN24" s="58"/>
      <c r="AO24" s="27">
        <v>35.64999999999999</v>
      </c>
      <c r="AP24" s="27"/>
      <c r="AQ24" s="60"/>
      <c r="AR24" s="58"/>
      <c r="AS24" s="27">
        <v>57.14925373134328</v>
      </c>
      <c r="AT24" s="60"/>
      <c r="AU24" s="58"/>
      <c r="AV24" s="60"/>
      <c r="AW24" s="58"/>
      <c r="AX24" s="27"/>
      <c r="AY24" s="27"/>
      <c r="AZ24" s="27"/>
      <c r="BA24" s="60"/>
      <c r="BB24" s="58"/>
      <c r="BC24" s="27"/>
      <c r="BD24" s="60"/>
      <c r="BE24" s="58"/>
      <c r="BF24" s="27"/>
      <c r="BG24" s="27"/>
      <c r="BH24" s="60"/>
      <c r="BI24" s="58"/>
      <c r="BJ24" s="27"/>
      <c r="BK24" s="60"/>
      <c r="BL24" s="58"/>
      <c r="BM24" s="60"/>
      <c r="BN24" s="58"/>
      <c r="BO24" s="27"/>
      <c r="BP24" s="27"/>
      <c r="BQ24" s="60"/>
      <c r="BR24" s="58"/>
      <c r="BS24" s="60"/>
      <c r="BT24" s="58"/>
      <c r="BU24" s="60"/>
      <c r="BV24" s="58"/>
      <c r="BW24" s="27"/>
      <c r="BX24" s="27"/>
      <c r="BY24" s="60"/>
      <c r="BZ24" s="291">
        <v>59.24597798475868</v>
      </c>
      <c r="CA24" s="27"/>
      <c r="CB24" s="27"/>
      <c r="CC24" s="27"/>
      <c r="CD24" s="27"/>
      <c r="CE24" s="290">
        <f>LARGE(H24:CD24,1)</f>
        <v>76.41015625</v>
      </c>
      <c r="CF24" s="290">
        <f>LARGE(H24:CD24,2)</f>
        <v>59.24597798475868</v>
      </c>
      <c r="CG24" s="290">
        <f>LARGE(H24:CD24,3)</f>
        <v>57.14925373134328</v>
      </c>
      <c r="CH24" s="290">
        <f>LARGE(H24:CD24,4)</f>
        <v>54.46</v>
      </c>
      <c r="CI24" s="290">
        <f>LARGE(H24:CD24,5)</f>
        <v>35.64999999999999</v>
      </c>
      <c r="CJ24" s="290">
        <v>0</v>
      </c>
      <c r="CK24" s="290">
        <v>0</v>
      </c>
      <c r="CL24" s="290">
        <v>0</v>
      </c>
      <c r="CM24" s="290">
        <v>0</v>
      </c>
      <c r="CN24" s="290">
        <v>0</v>
      </c>
      <c r="CO24" s="289">
        <f>SUM(CE24:CN24)</f>
        <v>282.91538796610195</v>
      </c>
    </row>
    <row r="25" spans="1:93" ht="15">
      <c r="A25" s="56">
        <v>4</v>
      </c>
      <c r="B25" s="23" t="s">
        <v>412</v>
      </c>
      <c r="C25" s="225">
        <v>1975</v>
      </c>
      <c r="D25" s="225">
        <v>35</v>
      </c>
      <c r="E25" s="23" t="s">
        <v>64</v>
      </c>
      <c r="F25" s="23" t="s">
        <v>87</v>
      </c>
      <c r="G25" s="225" t="s">
        <v>334</v>
      </c>
      <c r="H25" s="56"/>
      <c r="I25" s="1"/>
      <c r="J25" s="1"/>
      <c r="K25" s="1"/>
      <c r="L25" s="55"/>
      <c r="M25" s="56"/>
      <c r="N25" s="1"/>
      <c r="O25" s="55"/>
      <c r="P25" s="58"/>
      <c r="Q25" s="55"/>
      <c r="R25" s="56"/>
      <c r="S25" s="1"/>
      <c r="T25" s="1"/>
      <c r="U25" s="1"/>
      <c r="V25" s="55"/>
      <c r="W25" s="56"/>
      <c r="X25" s="1"/>
      <c r="Y25" s="1"/>
      <c r="Z25" s="1"/>
      <c r="AA25" s="55"/>
      <c r="AB25" s="58"/>
      <c r="AC25" s="27"/>
      <c r="AD25" s="27"/>
      <c r="AE25" s="60"/>
      <c r="AF25" s="58"/>
      <c r="AG25" s="27"/>
      <c r="AH25" s="27"/>
      <c r="AI25" s="27"/>
      <c r="AJ25" s="27"/>
      <c r="AK25" s="60"/>
      <c r="AL25" s="58"/>
      <c r="AM25" s="60">
        <v>21.75806451612904</v>
      </c>
      <c r="AN25" s="58"/>
      <c r="AO25" s="27"/>
      <c r="AP25" s="27"/>
      <c r="AQ25" s="60"/>
      <c r="AR25" s="58"/>
      <c r="AS25" s="27"/>
      <c r="AT25" s="60"/>
      <c r="AU25" s="58"/>
      <c r="AV25" s="60"/>
      <c r="AW25" s="58"/>
      <c r="AX25" s="27"/>
      <c r="AY25" s="27"/>
      <c r="AZ25" s="27">
        <v>13.375</v>
      </c>
      <c r="BA25" s="60"/>
      <c r="BB25" s="58"/>
      <c r="BC25" s="27"/>
      <c r="BD25" s="60"/>
      <c r="BE25" s="58">
        <v>82.04663212435233</v>
      </c>
      <c r="BF25" s="27">
        <v>42.25</v>
      </c>
      <c r="BG25" s="27"/>
      <c r="BH25" s="60"/>
      <c r="BI25" s="58"/>
      <c r="BJ25" s="27"/>
      <c r="BK25" s="60"/>
      <c r="BL25" s="58"/>
      <c r="BM25" s="60"/>
      <c r="BN25" s="58"/>
      <c r="BO25" s="27"/>
      <c r="BP25" s="27"/>
      <c r="BQ25" s="60"/>
      <c r="BR25" s="58"/>
      <c r="BS25" s="60"/>
      <c r="BT25" s="58"/>
      <c r="BU25" s="60"/>
      <c r="BV25" s="58"/>
      <c r="BW25" s="27"/>
      <c r="BX25" s="27"/>
      <c r="BY25" s="60"/>
      <c r="BZ25" s="291">
        <v>83.06689246401355</v>
      </c>
      <c r="CA25" s="27"/>
      <c r="CB25" s="27"/>
      <c r="CC25" s="27"/>
      <c r="CD25" s="27"/>
      <c r="CE25" s="290">
        <f>LARGE(H25:CD25,1)</f>
        <v>83.06689246401355</v>
      </c>
      <c r="CF25" s="290">
        <f>LARGE(H25:CD25,2)</f>
        <v>82.04663212435233</v>
      </c>
      <c r="CG25" s="290">
        <f>LARGE(H25:CD25,3)</f>
        <v>42.25</v>
      </c>
      <c r="CH25" s="290">
        <f>LARGE(H25:CD25,4)</f>
        <v>21.75806451612904</v>
      </c>
      <c r="CI25" s="290">
        <f>LARGE(H25:CD25,5)</f>
        <v>13.375</v>
      </c>
      <c r="CJ25" s="290">
        <v>0</v>
      </c>
      <c r="CK25" s="290">
        <v>0</v>
      </c>
      <c r="CL25" s="290">
        <v>0</v>
      </c>
      <c r="CM25" s="290">
        <v>0</v>
      </c>
      <c r="CN25" s="290">
        <v>0</v>
      </c>
      <c r="CO25" s="289">
        <f>SUM(CE25:CN25)</f>
        <v>242.4965891044949</v>
      </c>
    </row>
    <row r="26" spans="1:93" ht="15.75" thickBot="1">
      <c r="A26" s="126">
        <v>5</v>
      </c>
      <c r="B26" s="107" t="s">
        <v>411</v>
      </c>
      <c r="C26" s="228">
        <v>1976</v>
      </c>
      <c r="D26" s="228">
        <v>35</v>
      </c>
      <c r="E26" s="107" t="s">
        <v>64</v>
      </c>
      <c r="F26" s="107" t="s">
        <v>87</v>
      </c>
      <c r="G26" s="228" t="s">
        <v>334</v>
      </c>
      <c r="H26" s="126"/>
      <c r="I26" s="127"/>
      <c r="J26" s="127"/>
      <c r="K26" s="127"/>
      <c r="L26" s="139"/>
      <c r="M26" s="126"/>
      <c r="N26" s="127"/>
      <c r="O26" s="139"/>
      <c r="P26" s="115"/>
      <c r="Q26" s="139"/>
      <c r="R26" s="126"/>
      <c r="S26" s="127"/>
      <c r="T26" s="127"/>
      <c r="U26" s="127"/>
      <c r="V26" s="139"/>
      <c r="W26" s="126"/>
      <c r="X26" s="127"/>
      <c r="Y26" s="127"/>
      <c r="Z26" s="127"/>
      <c r="AA26" s="139"/>
      <c r="AB26" s="115"/>
      <c r="AC26" s="114"/>
      <c r="AD26" s="114"/>
      <c r="AE26" s="116"/>
      <c r="AF26" s="115"/>
      <c r="AG26" s="114"/>
      <c r="AH26" s="114"/>
      <c r="AI26" s="114"/>
      <c r="AJ26" s="114"/>
      <c r="AK26" s="116"/>
      <c r="AL26" s="115"/>
      <c r="AM26" s="116"/>
      <c r="AN26" s="115"/>
      <c r="AO26" s="114">
        <v>15.849999999999994</v>
      </c>
      <c r="AP26" s="114"/>
      <c r="AQ26" s="116"/>
      <c r="AR26" s="115"/>
      <c r="AS26" s="114"/>
      <c r="AT26" s="116">
        <v>8.764705882352942</v>
      </c>
      <c r="AU26" s="115"/>
      <c r="AV26" s="116"/>
      <c r="AW26" s="115"/>
      <c r="AX26" s="114">
        <v>15.606557377049185</v>
      </c>
      <c r="AY26" s="114"/>
      <c r="AZ26" s="114"/>
      <c r="BA26" s="116"/>
      <c r="BB26" s="115"/>
      <c r="BC26" s="114">
        <v>21.0506329113924</v>
      </c>
      <c r="BD26" s="116"/>
      <c r="BE26" s="115">
        <v>29.21243523316062</v>
      </c>
      <c r="BF26" s="114"/>
      <c r="BG26" s="114"/>
      <c r="BH26" s="116"/>
      <c r="BI26" s="115">
        <v>8.243902439024396</v>
      </c>
      <c r="BJ26" s="114"/>
      <c r="BK26" s="116"/>
      <c r="BL26" s="115"/>
      <c r="BM26" s="116"/>
      <c r="BN26" s="115"/>
      <c r="BO26" s="114"/>
      <c r="BP26" s="114"/>
      <c r="BQ26" s="116"/>
      <c r="BR26" s="115"/>
      <c r="BS26" s="116"/>
      <c r="BT26" s="115">
        <v>8.333333333333343</v>
      </c>
      <c r="BU26" s="116"/>
      <c r="BV26" s="115"/>
      <c r="BW26" s="114"/>
      <c r="BX26" s="114"/>
      <c r="BY26" s="116"/>
      <c r="BZ26" s="286">
        <v>32.64479254868755</v>
      </c>
      <c r="CA26" s="114"/>
      <c r="CB26" s="285">
        <v>41.96551724137931</v>
      </c>
      <c r="CC26" s="114"/>
      <c r="CD26" s="114"/>
      <c r="CE26" s="285">
        <f>LARGE(H26:CD26,1)</f>
        <v>41.96551724137931</v>
      </c>
      <c r="CF26" s="285">
        <f>LARGE(H26:CD26,2)</f>
        <v>32.64479254868755</v>
      </c>
      <c r="CG26" s="285">
        <f>LARGE(H26:CD26,3)</f>
        <v>29.21243523316062</v>
      </c>
      <c r="CH26" s="285">
        <f>LARGE(H26:CD26,4)</f>
        <v>21.0506329113924</v>
      </c>
      <c r="CI26" s="285">
        <f>LARGE(H26:CD26,5)</f>
        <v>15.849999999999994</v>
      </c>
      <c r="CJ26" s="285">
        <f>LARGE(H26:CD26,6)</f>
        <v>15.606557377049185</v>
      </c>
      <c r="CK26" s="285">
        <f>LARGE(H26:CD26,7)</f>
        <v>8.764705882352942</v>
      </c>
      <c r="CL26" s="285">
        <f>LARGE(H26:CD26,8)</f>
        <v>8.333333333333343</v>
      </c>
      <c r="CM26" s="285">
        <f>LARGE(H26:CD26,9)</f>
        <v>8.243902439024396</v>
      </c>
      <c r="CN26" s="285">
        <v>0</v>
      </c>
      <c r="CO26" s="284">
        <f>SUM(CE26:CN26)</f>
        <v>181.6718769663797</v>
      </c>
    </row>
    <row r="27" spans="1:93" ht="15">
      <c r="A27" s="122">
        <v>1</v>
      </c>
      <c r="B27" s="89" t="s">
        <v>410</v>
      </c>
      <c r="C27" s="87">
        <v>1972</v>
      </c>
      <c r="D27" s="87">
        <v>40</v>
      </c>
      <c r="E27" s="89" t="s">
        <v>64</v>
      </c>
      <c r="F27" s="296" t="s">
        <v>87</v>
      </c>
      <c r="G27" s="87" t="s">
        <v>334</v>
      </c>
      <c r="H27" s="122"/>
      <c r="I27" s="124"/>
      <c r="J27" s="124"/>
      <c r="K27" s="124"/>
      <c r="L27" s="125"/>
      <c r="M27" s="97">
        <v>97.27522935779817</v>
      </c>
      <c r="N27" s="124"/>
      <c r="O27" s="125"/>
      <c r="P27" s="122"/>
      <c r="Q27" s="125"/>
      <c r="R27" s="97">
        <v>100</v>
      </c>
      <c r="S27" s="124"/>
      <c r="T27" s="124"/>
      <c r="U27" s="124"/>
      <c r="V27" s="125"/>
      <c r="W27" s="97"/>
      <c r="X27" s="95"/>
      <c r="Y27" s="95"/>
      <c r="Z27" s="95"/>
      <c r="AA27" s="98"/>
      <c r="AB27" s="122"/>
      <c r="AC27" s="124"/>
      <c r="AD27" s="124"/>
      <c r="AE27" s="125"/>
      <c r="AF27" s="97">
        <v>97.08823529411765</v>
      </c>
      <c r="AG27" s="95"/>
      <c r="AH27" s="95"/>
      <c r="AI27" s="95"/>
      <c r="AJ27" s="95"/>
      <c r="AK27" s="98"/>
      <c r="AL27" s="97"/>
      <c r="AM27" s="98"/>
      <c r="AN27" s="97"/>
      <c r="AO27" s="95">
        <v>100</v>
      </c>
      <c r="AP27" s="95"/>
      <c r="AQ27" s="98"/>
      <c r="AR27" s="97"/>
      <c r="AS27" s="95">
        <v>98.5223880597015</v>
      </c>
      <c r="AT27" s="98"/>
      <c r="AU27" s="97"/>
      <c r="AV27" s="98"/>
      <c r="AW27" s="97"/>
      <c r="AX27" s="297">
        <v>95.1311475409836</v>
      </c>
      <c r="AY27" s="95"/>
      <c r="AZ27" s="95"/>
      <c r="BA27" s="98"/>
      <c r="BB27" s="97"/>
      <c r="BC27" s="95"/>
      <c r="BD27" s="98"/>
      <c r="BE27" s="97">
        <v>97.94818652849742</v>
      </c>
      <c r="BF27" s="95"/>
      <c r="BG27" s="95"/>
      <c r="BH27" s="98"/>
      <c r="BI27" s="97">
        <v>95.17073170731707</v>
      </c>
      <c r="BJ27" s="95"/>
      <c r="BK27" s="98"/>
      <c r="BL27" s="97">
        <v>95.17073170731707</v>
      </c>
      <c r="BM27" s="98"/>
      <c r="BN27" s="97"/>
      <c r="BO27" s="95">
        <v>100</v>
      </c>
      <c r="BP27" s="95"/>
      <c r="BQ27" s="98"/>
      <c r="BR27" s="97"/>
      <c r="BS27" s="98"/>
      <c r="BT27" s="97">
        <v>92.66666666666667</v>
      </c>
      <c r="BU27" s="98"/>
      <c r="BV27" s="97"/>
      <c r="BW27" s="95"/>
      <c r="BX27" s="95"/>
      <c r="BY27" s="98"/>
      <c r="BZ27" s="294">
        <v>99.077900084674</v>
      </c>
      <c r="CA27" s="95"/>
      <c r="CB27" s="95"/>
      <c r="CC27" s="95"/>
      <c r="CD27" s="95"/>
      <c r="CE27" s="293">
        <f>LARGE(H27:CD27,1)</f>
        <v>100</v>
      </c>
      <c r="CF27" s="293">
        <f>LARGE(H27:CD27,2)</f>
        <v>100</v>
      </c>
      <c r="CG27" s="293">
        <f>LARGE(H27:CD27,3)</f>
        <v>100</v>
      </c>
      <c r="CH27" s="293">
        <f>LARGE(H27:CD27,4)</f>
        <v>99.077900084674</v>
      </c>
      <c r="CI27" s="293">
        <f>LARGE(H27:CD27,5)</f>
        <v>98.5223880597015</v>
      </c>
      <c r="CJ27" s="293">
        <f>LARGE(H27:CD27,6)</f>
        <v>97.94818652849742</v>
      </c>
      <c r="CK27" s="293">
        <f>LARGE(H27:CD27,7)</f>
        <v>97.27522935779817</v>
      </c>
      <c r="CL27" s="293">
        <f>LARGE(H27:CD27,8)</f>
        <v>97.08823529411765</v>
      </c>
      <c r="CM27" s="293">
        <f>LARGE(H27:CD27,9)</f>
        <v>95.17073170731707</v>
      </c>
      <c r="CN27" s="293">
        <f>LARGE(H27:CD27,10)</f>
        <v>95.17073170731707</v>
      </c>
      <c r="CO27" s="292">
        <f>SUM(CE27:CN27)</f>
        <v>980.2534027394228</v>
      </c>
    </row>
    <row r="28" spans="1:93" ht="15">
      <c r="A28" s="56">
        <v>2</v>
      </c>
      <c r="B28" s="23" t="s">
        <v>409</v>
      </c>
      <c r="C28" s="225">
        <v>1973</v>
      </c>
      <c r="D28" s="225">
        <v>40</v>
      </c>
      <c r="E28" s="23" t="s">
        <v>408</v>
      </c>
      <c r="F28" s="308" t="s">
        <v>407</v>
      </c>
      <c r="G28" s="225" t="s">
        <v>334</v>
      </c>
      <c r="H28" s="56"/>
      <c r="I28" s="27">
        <v>75.53231939163499</v>
      </c>
      <c r="J28" s="1"/>
      <c r="K28" s="1"/>
      <c r="L28" s="55"/>
      <c r="M28" s="56"/>
      <c r="N28" s="27">
        <v>89.2</v>
      </c>
      <c r="O28" s="55"/>
      <c r="P28" s="56"/>
      <c r="Q28" s="55"/>
      <c r="R28" s="56"/>
      <c r="S28" s="1"/>
      <c r="T28" s="1"/>
      <c r="U28" s="1"/>
      <c r="V28" s="55"/>
      <c r="W28" s="58"/>
      <c r="X28" s="27"/>
      <c r="Y28" s="27"/>
      <c r="Z28" s="27"/>
      <c r="AA28" s="60"/>
      <c r="AB28" s="56"/>
      <c r="AC28" s="1"/>
      <c r="AD28" s="1"/>
      <c r="AE28" s="55"/>
      <c r="AF28" s="58"/>
      <c r="AG28" s="27"/>
      <c r="AH28" s="27"/>
      <c r="AI28" s="27"/>
      <c r="AJ28" s="27"/>
      <c r="AK28" s="60"/>
      <c r="AL28" s="58"/>
      <c r="AM28" s="60"/>
      <c r="AN28" s="58">
        <v>77.15384615384616</v>
      </c>
      <c r="AO28" s="27"/>
      <c r="AP28" s="27"/>
      <c r="AQ28" s="60"/>
      <c r="AR28" s="58"/>
      <c r="AS28" s="27"/>
      <c r="AT28" s="60">
        <v>94.17647058823529</v>
      </c>
      <c r="AU28" s="58"/>
      <c r="AV28" s="60"/>
      <c r="AW28" s="58"/>
      <c r="AX28" s="27"/>
      <c r="AY28" s="27">
        <v>94.5</v>
      </c>
      <c r="AZ28" s="27"/>
      <c r="BA28" s="60"/>
      <c r="BB28" s="58"/>
      <c r="BC28" s="27"/>
      <c r="BD28" s="60"/>
      <c r="BE28" s="58"/>
      <c r="BF28" s="27">
        <v>90.71875</v>
      </c>
      <c r="BG28" s="27"/>
      <c r="BH28" s="60"/>
      <c r="BI28" s="58">
        <v>85.51219512195122</v>
      </c>
      <c r="BJ28" s="27"/>
      <c r="BK28" s="60"/>
      <c r="BL28" s="58"/>
      <c r="BM28" s="60"/>
      <c r="BN28" s="58"/>
      <c r="BO28" s="27"/>
      <c r="BP28" s="27"/>
      <c r="BQ28" s="60"/>
      <c r="BR28" s="58"/>
      <c r="BS28" s="60"/>
      <c r="BT28" s="58">
        <v>81.66666666666667</v>
      </c>
      <c r="BU28" s="60"/>
      <c r="BV28" s="58"/>
      <c r="BW28" s="27"/>
      <c r="BX28" s="27"/>
      <c r="BY28" s="60"/>
      <c r="BZ28" s="291">
        <v>96.95427603725656</v>
      </c>
      <c r="CA28" s="290">
        <v>81.4375</v>
      </c>
      <c r="CB28" s="27"/>
      <c r="CC28" s="27"/>
      <c r="CD28" s="27"/>
      <c r="CE28" s="290">
        <f>LARGE(H28:CD28,1)</f>
        <v>96.95427603725656</v>
      </c>
      <c r="CF28" s="290">
        <f>LARGE(H28:CD28,2)</f>
        <v>94.5</v>
      </c>
      <c r="CG28" s="290">
        <f>LARGE(H28:CD28,3)</f>
        <v>94.17647058823529</v>
      </c>
      <c r="CH28" s="290">
        <f>LARGE(H28:CD28,4)</f>
        <v>90.71875</v>
      </c>
      <c r="CI28" s="290">
        <f>LARGE(H28:CD28,5)</f>
        <v>89.2</v>
      </c>
      <c r="CJ28" s="290">
        <f>LARGE(H28:CD28,6)</f>
        <v>85.51219512195122</v>
      </c>
      <c r="CK28" s="290">
        <f>LARGE(H28:CD28,7)</f>
        <v>81.66666666666667</v>
      </c>
      <c r="CL28" s="290">
        <f>LARGE(H28:CD28,8)</f>
        <v>81.4375</v>
      </c>
      <c r="CM28" s="290">
        <f>LARGE(H28:CD28,9)</f>
        <v>77.15384615384616</v>
      </c>
      <c r="CN28" s="290">
        <f>LARGE(H28:CD28,10)</f>
        <v>75.53231939163499</v>
      </c>
      <c r="CO28" s="289">
        <f>SUM(CE28:CN28)</f>
        <v>866.852023959591</v>
      </c>
    </row>
    <row r="29" spans="1:93" ht="15">
      <c r="A29" s="56">
        <v>3</v>
      </c>
      <c r="B29" s="7" t="s">
        <v>406</v>
      </c>
      <c r="C29" s="8">
        <v>1969</v>
      </c>
      <c r="D29" s="225">
        <v>40</v>
      </c>
      <c r="E29" s="7" t="s">
        <v>61</v>
      </c>
      <c r="F29" s="308" t="s">
        <v>405</v>
      </c>
      <c r="G29" s="225" t="s">
        <v>334</v>
      </c>
      <c r="H29" s="58">
        <v>89.9453125</v>
      </c>
      <c r="I29" s="1"/>
      <c r="J29" s="1"/>
      <c r="K29" s="1"/>
      <c r="L29" s="55"/>
      <c r="M29" s="56"/>
      <c r="N29" s="1"/>
      <c r="O29" s="55"/>
      <c r="P29" s="56"/>
      <c r="Q29" s="60">
        <v>71.71428571428572</v>
      </c>
      <c r="R29" s="56"/>
      <c r="S29" s="1"/>
      <c r="T29" s="1"/>
      <c r="U29" s="1"/>
      <c r="V29" s="55"/>
      <c r="W29" s="56"/>
      <c r="X29" s="1"/>
      <c r="Y29" s="1"/>
      <c r="Z29" s="1"/>
      <c r="AA29" s="55"/>
      <c r="AB29" s="58"/>
      <c r="AC29" s="27">
        <v>90.29411764705883</v>
      </c>
      <c r="AD29" s="1"/>
      <c r="AE29" s="55"/>
      <c r="AF29" s="58"/>
      <c r="AG29" s="27"/>
      <c r="AH29" s="27"/>
      <c r="AI29" s="27"/>
      <c r="AJ29" s="27"/>
      <c r="AK29" s="60"/>
      <c r="AL29" s="58"/>
      <c r="AM29" s="60"/>
      <c r="AN29" s="58"/>
      <c r="AO29" s="27">
        <v>85.15</v>
      </c>
      <c r="AP29" s="27"/>
      <c r="AQ29" s="60"/>
      <c r="AR29" s="58"/>
      <c r="AS29" s="27"/>
      <c r="AT29" s="60"/>
      <c r="AU29" s="58"/>
      <c r="AV29" s="60"/>
      <c r="AW29" s="58"/>
      <c r="AX29" s="27"/>
      <c r="AY29" s="27"/>
      <c r="AZ29" s="27"/>
      <c r="BA29" s="60"/>
      <c r="BB29" s="58"/>
      <c r="BC29" s="27"/>
      <c r="BD29" s="60"/>
      <c r="BE29" s="58">
        <v>94.87046632124353</v>
      </c>
      <c r="BF29" s="27"/>
      <c r="BG29" s="27"/>
      <c r="BH29" s="60"/>
      <c r="BI29" s="58"/>
      <c r="BJ29" s="27"/>
      <c r="BK29" s="60"/>
      <c r="BL29" s="58">
        <v>80.6829268292683</v>
      </c>
      <c r="BM29" s="60"/>
      <c r="BN29" s="58"/>
      <c r="BO29" s="27">
        <v>83.5</v>
      </c>
      <c r="BP29" s="27"/>
      <c r="BQ29" s="60"/>
      <c r="BR29" s="58"/>
      <c r="BS29" s="60"/>
      <c r="BT29" s="58">
        <v>63.333333333333336</v>
      </c>
      <c r="BU29" s="60"/>
      <c r="BV29" s="58"/>
      <c r="BW29" s="27"/>
      <c r="BX29" s="27"/>
      <c r="BY29" s="60"/>
      <c r="BZ29" s="291">
        <v>92.27392040643522</v>
      </c>
      <c r="CA29" s="290">
        <v>69.0625</v>
      </c>
      <c r="CB29" s="27"/>
      <c r="CC29" s="27"/>
      <c r="CD29" s="27"/>
      <c r="CE29" s="290">
        <f>LARGE(H29:CD29,1)</f>
        <v>94.87046632124353</v>
      </c>
      <c r="CF29" s="290">
        <f>LARGE(H29:CD29,2)</f>
        <v>92.27392040643522</v>
      </c>
      <c r="CG29" s="290">
        <f>LARGE(H29:CD29,3)</f>
        <v>90.29411764705883</v>
      </c>
      <c r="CH29" s="290">
        <f>LARGE(H29:CD29,4)</f>
        <v>89.9453125</v>
      </c>
      <c r="CI29" s="290">
        <f>LARGE(H29:CD29,5)</f>
        <v>85.15</v>
      </c>
      <c r="CJ29" s="290">
        <f>LARGE(H29:CD29,6)</f>
        <v>83.5</v>
      </c>
      <c r="CK29" s="290">
        <f>LARGE(H29:CD29,7)</f>
        <v>80.6829268292683</v>
      </c>
      <c r="CL29" s="290">
        <f>LARGE(H29:CD29,8)</f>
        <v>71.71428571428572</v>
      </c>
      <c r="CM29" s="290">
        <f>LARGE(H29:CD29,9)</f>
        <v>69.0625</v>
      </c>
      <c r="CN29" s="290">
        <f>LARGE(H29:CD29,10)</f>
        <v>63.333333333333336</v>
      </c>
      <c r="CO29" s="289">
        <f>SUM(CE29:CN29)</f>
        <v>820.8268627516251</v>
      </c>
    </row>
    <row r="30" spans="1:93" ht="15">
      <c r="A30" s="56">
        <v>4</v>
      </c>
      <c r="B30" s="34" t="s">
        <v>404</v>
      </c>
      <c r="C30" s="8">
        <v>1970</v>
      </c>
      <c r="D30" s="225">
        <v>40</v>
      </c>
      <c r="E30" s="7" t="s">
        <v>61</v>
      </c>
      <c r="F30" s="34"/>
      <c r="G30" s="225" t="s">
        <v>334</v>
      </c>
      <c r="H30" s="56"/>
      <c r="I30" s="1"/>
      <c r="J30" s="1"/>
      <c r="K30" s="1"/>
      <c r="L30" s="55"/>
      <c r="M30" s="56"/>
      <c r="N30" s="1"/>
      <c r="O30" s="55"/>
      <c r="P30" s="56"/>
      <c r="Q30" s="55"/>
      <c r="R30" s="56"/>
      <c r="S30" s="1"/>
      <c r="T30" s="1"/>
      <c r="U30" s="1"/>
      <c r="V30" s="55"/>
      <c r="W30" s="56"/>
      <c r="X30" s="1"/>
      <c r="Y30" s="1"/>
      <c r="Z30" s="1"/>
      <c r="AA30" s="55"/>
      <c r="AB30" s="58">
        <v>75.51612903225806</v>
      </c>
      <c r="AC30" s="1"/>
      <c r="AD30" s="1"/>
      <c r="AE30" s="55"/>
      <c r="AF30" s="58"/>
      <c r="AG30" s="27"/>
      <c r="AH30" s="27"/>
      <c r="AI30" s="27"/>
      <c r="AJ30" s="27"/>
      <c r="AK30" s="60"/>
      <c r="AL30" s="58"/>
      <c r="AM30" s="60"/>
      <c r="AN30" s="58"/>
      <c r="AO30" s="27"/>
      <c r="AP30" s="27"/>
      <c r="AQ30" s="60"/>
      <c r="AR30" s="58"/>
      <c r="AS30" s="27"/>
      <c r="AT30" s="60">
        <v>80.58823529411765</v>
      </c>
      <c r="AU30" s="58"/>
      <c r="AV30" s="60"/>
      <c r="AW30" s="58"/>
      <c r="AX30" s="321">
        <v>87.01639344262296</v>
      </c>
      <c r="AY30" s="27"/>
      <c r="AZ30" s="27"/>
      <c r="BA30" s="60"/>
      <c r="BB30" s="58">
        <v>80.75</v>
      </c>
      <c r="BC30" s="27"/>
      <c r="BD30" s="60"/>
      <c r="BE30" s="58"/>
      <c r="BF30" s="27"/>
      <c r="BG30" s="27"/>
      <c r="BH30" s="60"/>
      <c r="BI30" s="58">
        <v>80.6829268292683</v>
      </c>
      <c r="BJ30" s="27"/>
      <c r="BK30" s="60"/>
      <c r="BL30" s="58">
        <v>85.51219512195122</v>
      </c>
      <c r="BM30" s="60"/>
      <c r="BN30" s="58">
        <v>71.71428571428572</v>
      </c>
      <c r="BO30" s="27"/>
      <c r="BP30" s="27"/>
      <c r="BQ30" s="60"/>
      <c r="BR30" s="58"/>
      <c r="BS30" s="60"/>
      <c r="BT30" s="58"/>
      <c r="BU30" s="60"/>
      <c r="BV30" s="58">
        <v>77.15384615384616</v>
      </c>
      <c r="BW30" s="27"/>
      <c r="BX30" s="27"/>
      <c r="BY30" s="60"/>
      <c r="BZ30" s="291"/>
      <c r="CA30" s="27"/>
      <c r="CB30" s="27"/>
      <c r="CC30" s="27"/>
      <c r="CD30" s="27"/>
      <c r="CE30" s="290">
        <f>LARGE(H30:CD30,1)</f>
        <v>87.01639344262296</v>
      </c>
      <c r="CF30" s="290">
        <f>LARGE(H30:CD30,2)</f>
        <v>85.51219512195122</v>
      </c>
      <c r="CG30" s="290">
        <f>LARGE(H30:CD30,3)</f>
        <v>80.75</v>
      </c>
      <c r="CH30" s="290">
        <f>LARGE(H30:CD30,4)</f>
        <v>80.6829268292683</v>
      </c>
      <c r="CI30" s="290">
        <f>LARGE(H30:CD30,5)</f>
        <v>80.58823529411765</v>
      </c>
      <c r="CJ30" s="290">
        <f>LARGE(H30:CD30,6)</f>
        <v>77.15384615384616</v>
      </c>
      <c r="CK30" s="290">
        <f>LARGE(H30:CD30,7)</f>
        <v>75.51612903225806</v>
      </c>
      <c r="CL30" s="290">
        <f>LARGE(H30:CD30,8)</f>
        <v>71.71428571428572</v>
      </c>
      <c r="CM30" s="290">
        <v>0</v>
      </c>
      <c r="CN30" s="290">
        <v>0</v>
      </c>
      <c r="CO30" s="289">
        <f>SUM(CE30:CN30)</f>
        <v>638.9340115883501</v>
      </c>
    </row>
    <row r="31" spans="1:93" ht="15">
      <c r="A31" s="56">
        <v>5</v>
      </c>
      <c r="B31" s="23" t="s">
        <v>403</v>
      </c>
      <c r="C31" s="225">
        <v>1973</v>
      </c>
      <c r="D31" s="225">
        <v>40</v>
      </c>
      <c r="E31" s="23" t="s">
        <v>64</v>
      </c>
      <c r="F31" s="23" t="s">
        <v>402</v>
      </c>
      <c r="G31" s="225" t="s">
        <v>334</v>
      </c>
      <c r="H31" s="56"/>
      <c r="I31" s="1"/>
      <c r="J31" s="1"/>
      <c r="K31" s="1"/>
      <c r="L31" s="55"/>
      <c r="M31" s="56"/>
      <c r="N31" s="1"/>
      <c r="O31" s="55"/>
      <c r="P31" s="58"/>
      <c r="Q31" s="55"/>
      <c r="R31" s="56"/>
      <c r="S31" s="1"/>
      <c r="T31" s="1"/>
      <c r="U31" s="1"/>
      <c r="V31" s="55"/>
      <c r="W31" s="56"/>
      <c r="X31" s="1"/>
      <c r="Y31" s="1"/>
      <c r="Z31" s="1"/>
      <c r="AA31" s="55"/>
      <c r="AB31" s="58"/>
      <c r="AC31" s="27"/>
      <c r="AD31" s="27"/>
      <c r="AE31" s="60"/>
      <c r="AF31" s="58"/>
      <c r="AG31" s="27"/>
      <c r="AH31" s="27"/>
      <c r="AI31" s="27"/>
      <c r="AJ31" s="27"/>
      <c r="AK31" s="60"/>
      <c r="AL31" s="58"/>
      <c r="AM31" s="60"/>
      <c r="AN31" s="58"/>
      <c r="AO31" s="27">
        <v>40.599999999999994</v>
      </c>
      <c r="AP31" s="27"/>
      <c r="AQ31" s="60"/>
      <c r="AR31" s="58"/>
      <c r="AS31" s="27"/>
      <c r="AT31" s="60">
        <v>20.411764705882348</v>
      </c>
      <c r="AU31" s="58"/>
      <c r="AV31" s="60"/>
      <c r="AW31" s="58"/>
      <c r="AX31" s="27">
        <v>52.9344262295082</v>
      </c>
      <c r="AY31" s="27"/>
      <c r="AZ31" s="27"/>
      <c r="BA31" s="60"/>
      <c r="BB31" s="58"/>
      <c r="BC31" s="27">
        <v>62.40506329113924</v>
      </c>
      <c r="BD31" s="60"/>
      <c r="BE31" s="58">
        <v>79.48186528497409</v>
      </c>
      <c r="BF31" s="27"/>
      <c r="BG31" s="27"/>
      <c r="BH31" s="60"/>
      <c r="BI31" s="58">
        <v>56.53658536585366</v>
      </c>
      <c r="BJ31" s="27"/>
      <c r="BK31" s="60"/>
      <c r="BL31" s="58"/>
      <c r="BM31" s="60"/>
      <c r="BN31" s="58"/>
      <c r="BO31" s="27"/>
      <c r="BP31" s="27"/>
      <c r="BQ31" s="60"/>
      <c r="BR31" s="58"/>
      <c r="BS31" s="60"/>
      <c r="BT31" s="58">
        <v>15.666666666666671</v>
      </c>
      <c r="BU31" s="60"/>
      <c r="BV31" s="58"/>
      <c r="BW31" s="27"/>
      <c r="BX31" s="27"/>
      <c r="BY31" s="60"/>
      <c r="BZ31" s="291">
        <v>72.79805249788315</v>
      </c>
      <c r="CA31" s="290">
        <v>46.375</v>
      </c>
      <c r="CB31" s="27"/>
      <c r="CC31" s="27"/>
      <c r="CD31" s="27"/>
      <c r="CE31" s="290">
        <f>LARGE(H31:CD31,1)</f>
        <v>79.48186528497409</v>
      </c>
      <c r="CF31" s="290">
        <f>LARGE(H31:CD31,2)</f>
        <v>72.79805249788315</v>
      </c>
      <c r="CG31" s="290">
        <f>LARGE(H31:CD31,3)</f>
        <v>62.40506329113924</v>
      </c>
      <c r="CH31" s="290">
        <f>LARGE(H31:CD31,4)</f>
        <v>56.53658536585366</v>
      </c>
      <c r="CI31" s="290">
        <f>LARGE(H31:CD31,5)</f>
        <v>52.9344262295082</v>
      </c>
      <c r="CJ31" s="290">
        <f>LARGE(H31:CD31,6)</f>
        <v>46.375</v>
      </c>
      <c r="CK31" s="290">
        <f>LARGE(H31:CD31,7)</f>
        <v>40.599999999999994</v>
      </c>
      <c r="CL31" s="290">
        <f>LARGE(H31:CD31,8)</f>
        <v>20.411764705882348</v>
      </c>
      <c r="CM31" s="290">
        <f>LARGE(H31:CD31,9)</f>
        <v>15.666666666666671</v>
      </c>
      <c r="CN31" s="290">
        <v>0</v>
      </c>
      <c r="CO31" s="289">
        <f>SUM(CE31:CN31)</f>
        <v>447.2094240419073</v>
      </c>
    </row>
    <row r="32" spans="1:93" ht="15">
      <c r="A32" s="56">
        <v>6</v>
      </c>
      <c r="B32" s="13" t="s">
        <v>401</v>
      </c>
      <c r="C32" s="225">
        <v>1970</v>
      </c>
      <c r="D32" s="225">
        <v>40</v>
      </c>
      <c r="E32" s="23" t="s">
        <v>64</v>
      </c>
      <c r="F32" s="23" t="s">
        <v>87</v>
      </c>
      <c r="G32" s="225" t="s">
        <v>334</v>
      </c>
      <c r="H32" s="56"/>
      <c r="I32" s="1"/>
      <c r="J32" s="1"/>
      <c r="K32" s="1"/>
      <c r="L32" s="55"/>
      <c r="M32" s="56"/>
      <c r="N32" s="1"/>
      <c r="O32" s="55"/>
      <c r="P32" s="56"/>
      <c r="Q32" s="55"/>
      <c r="R32" s="56"/>
      <c r="S32" s="1"/>
      <c r="T32" s="1"/>
      <c r="U32" s="1"/>
      <c r="V32" s="55"/>
      <c r="W32" s="58">
        <v>79.03529411764706</v>
      </c>
      <c r="X32" s="1"/>
      <c r="Y32" s="1"/>
      <c r="Z32" s="1"/>
      <c r="AA32" s="55"/>
      <c r="AB32" s="58"/>
      <c r="AC32" s="27"/>
      <c r="AD32" s="27"/>
      <c r="AE32" s="60"/>
      <c r="AF32" s="58">
        <v>86.41176470588235</v>
      </c>
      <c r="AG32" s="27"/>
      <c r="AH32" s="27"/>
      <c r="AI32" s="27"/>
      <c r="AJ32" s="27"/>
      <c r="AK32" s="60"/>
      <c r="AL32" s="58">
        <v>61.98004987531172</v>
      </c>
      <c r="AM32" s="60"/>
      <c r="AN32" s="58"/>
      <c r="AO32" s="27"/>
      <c r="AP32" s="27"/>
      <c r="AQ32" s="60"/>
      <c r="AR32" s="58"/>
      <c r="AS32" s="27"/>
      <c r="AT32" s="60"/>
      <c r="AU32" s="58"/>
      <c r="AV32" s="60"/>
      <c r="AW32" s="58"/>
      <c r="AX32" s="27"/>
      <c r="AY32" s="27"/>
      <c r="AZ32" s="27"/>
      <c r="BA32" s="60"/>
      <c r="BB32" s="58"/>
      <c r="BC32" s="27"/>
      <c r="BD32" s="60"/>
      <c r="BE32" s="58"/>
      <c r="BF32" s="27"/>
      <c r="BG32" s="27"/>
      <c r="BH32" s="60"/>
      <c r="BI32" s="58">
        <v>63.78048780487805</v>
      </c>
      <c r="BJ32" s="27"/>
      <c r="BK32" s="60"/>
      <c r="BL32" s="58">
        <v>66.1951219512195</v>
      </c>
      <c r="BM32" s="60"/>
      <c r="BN32" s="58"/>
      <c r="BO32" s="27"/>
      <c r="BP32" s="27"/>
      <c r="BQ32" s="60"/>
      <c r="BR32" s="58"/>
      <c r="BS32" s="60"/>
      <c r="BT32" s="58"/>
      <c r="BU32" s="60"/>
      <c r="BV32" s="58"/>
      <c r="BW32" s="27"/>
      <c r="BX32" s="27"/>
      <c r="BY32" s="60"/>
      <c r="BZ32" s="291">
        <v>81.93522438611346</v>
      </c>
      <c r="CA32" s="27"/>
      <c r="CB32" s="27"/>
      <c r="CC32" s="27"/>
      <c r="CD32" s="27"/>
      <c r="CE32" s="290">
        <f>LARGE(H32:CD32,1)</f>
        <v>86.41176470588235</v>
      </c>
      <c r="CF32" s="290">
        <f>LARGE(H32:CD32,2)</f>
        <v>81.93522438611346</v>
      </c>
      <c r="CG32" s="290">
        <f>LARGE(H32:CD32,3)</f>
        <v>79.03529411764706</v>
      </c>
      <c r="CH32" s="290">
        <f>LARGE(H32:CD32,4)</f>
        <v>66.1951219512195</v>
      </c>
      <c r="CI32" s="290">
        <f>LARGE(H32:CD32,5)</f>
        <v>63.78048780487805</v>
      </c>
      <c r="CJ32" s="290">
        <f>LARGE(H32:CD32,6)</f>
        <v>61.98004987531172</v>
      </c>
      <c r="CK32" s="290">
        <v>0</v>
      </c>
      <c r="CL32" s="290">
        <v>0</v>
      </c>
      <c r="CM32" s="290">
        <v>0</v>
      </c>
      <c r="CN32" s="290">
        <v>0</v>
      </c>
      <c r="CO32" s="289">
        <f>SUM(CE32:CN32)</f>
        <v>439.33794284105204</v>
      </c>
    </row>
    <row r="33" spans="1:93" ht="15">
      <c r="A33" s="56">
        <v>7</v>
      </c>
      <c r="B33" s="23" t="s">
        <v>400</v>
      </c>
      <c r="C33" s="225">
        <v>1972</v>
      </c>
      <c r="D33" s="225">
        <v>40</v>
      </c>
      <c r="E33" s="23" t="s">
        <v>349</v>
      </c>
      <c r="F33" s="308" t="s">
        <v>87</v>
      </c>
      <c r="G33" s="225" t="s">
        <v>334</v>
      </c>
      <c r="H33" s="56"/>
      <c r="I33" s="1"/>
      <c r="J33" s="1"/>
      <c r="K33" s="1"/>
      <c r="L33" s="55"/>
      <c r="M33" s="58">
        <v>86.37614678899082</v>
      </c>
      <c r="N33" s="1"/>
      <c r="O33" s="55"/>
      <c r="P33" s="56"/>
      <c r="Q33" s="55"/>
      <c r="R33" s="58">
        <v>42.58</v>
      </c>
      <c r="S33" s="1"/>
      <c r="T33" s="1"/>
      <c r="U33" s="1"/>
      <c r="V33" s="55"/>
      <c r="W33" s="58">
        <v>83.69411764705882</v>
      </c>
      <c r="X33" s="27"/>
      <c r="Y33" s="27"/>
      <c r="Z33" s="27"/>
      <c r="AA33" s="60"/>
      <c r="AB33" s="56"/>
      <c r="AC33" s="1"/>
      <c r="AD33" s="1"/>
      <c r="AE33" s="55"/>
      <c r="AF33" s="58">
        <v>83.5</v>
      </c>
      <c r="AG33" s="27"/>
      <c r="AH33" s="27"/>
      <c r="AI33" s="27"/>
      <c r="AJ33" s="27"/>
      <c r="AK33" s="60"/>
      <c r="AL33" s="58"/>
      <c r="AM33" s="60"/>
      <c r="AN33" s="58"/>
      <c r="AO33" s="27"/>
      <c r="AP33" s="27"/>
      <c r="AQ33" s="60"/>
      <c r="AR33" s="58"/>
      <c r="AS33" s="27"/>
      <c r="AT33" s="60"/>
      <c r="AU33" s="58"/>
      <c r="AV33" s="60"/>
      <c r="AW33" s="58"/>
      <c r="AX33" s="27"/>
      <c r="AY33" s="27"/>
      <c r="AZ33" s="27"/>
      <c r="BA33" s="60"/>
      <c r="BB33" s="58"/>
      <c r="BC33" s="27"/>
      <c r="BD33" s="60"/>
      <c r="BE33" s="58"/>
      <c r="BF33" s="27"/>
      <c r="BG33" s="27"/>
      <c r="BH33" s="60"/>
      <c r="BI33" s="58"/>
      <c r="BJ33" s="27"/>
      <c r="BK33" s="60"/>
      <c r="BL33" s="58"/>
      <c r="BM33" s="60"/>
      <c r="BN33" s="58"/>
      <c r="BO33" s="27"/>
      <c r="BP33" s="27"/>
      <c r="BQ33" s="60"/>
      <c r="BR33" s="58"/>
      <c r="BS33" s="60"/>
      <c r="BT33" s="58"/>
      <c r="BU33" s="60"/>
      <c r="BV33" s="58"/>
      <c r="BW33" s="27"/>
      <c r="BX33" s="27"/>
      <c r="BY33" s="60"/>
      <c r="BZ33" s="291">
        <v>88.72523285351397</v>
      </c>
      <c r="CA33" s="27"/>
      <c r="CB33" s="27"/>
      <c r="CC33" s="27"/>
      <c r="CD33" s="27"/>
      <c r="CE33" s="290">
        <f>LARGE(H33:CD33,1)</f>
        <v>88.72523285351397</v>
      </c>
      <c r="CF33" s="290">
        <f>LARGE(H33:CD33,2)</f>
        <v>86.37614678899082</v>
      </c>
      <c r="CG33" s="290">
        <f>LARGE(H33:CD33,3)</f>
        <v>83.69411764705882</v>
      </c>
      <c r="CH33" s="290">
        <f>LARGE(H33:CD33,4)</f>
        <v>83.5</v>
      </c>
      <c r="CI33" s="290">
        <f>LARGE(H33:CD33,5)</f>
        <v>42.58</v>
      </c>
      <c r="CJ33" s="290">
        <v>0</v>
      </c>
      <c r="CK33" s="290">
        <v>0</v>
      </c>
      <c r="CL33" s="290">
        <v>0</v>
      </c>
      <c r="CM33" s="290">
        <v>0</v>
      </c>
      <c r="CN33" s="290">
        <v>0</v>
      </c>
      <c r="CO33" s="289">
        <f>SUM(CE33:CN33)</f>
        <v>384.8754972895636</v>
      </c>
    </row>
    <row r="34" spans="1:93" ht="15">
      <c r="A34" s="56">
        <v>8</v>
      </c>
      <c r="B34" s="23" t="s">
        <v>399</v>
      </c>
      <c r="C34" s="225">
        <v>1970</v>
      </c>
      <c r="D34" s="225">
        <v>40</v>
      </c>
      <c r="E34" s="23" t="s">
        <v>64</v>
      </c>
      <c r="F34" s="308" t="s">
        <v>115</v>
      </c>
      <c r="G34" s="225" t="s">
        <v>334</v>
      </c>
      <c r="H34" s="58">
        <v>50.88671875</v>
      </c>
      <c r="I34" s="1"/>
      <c r="J34" s="1"/>
      <c r="K34" s="1"/>
      <c r="L34" s="55"/>
      <c r="M34" s="58">
        <v>63.669724770642205</v>
      </c>
      <c r="N34" s="1"/>
      <c r="O34" s="55"/>
      <c r="P34" s="56"/>
      <c r="Q34" s="55"/>
      <c r="R34" s="56"/>
      <c r="S34" s="1"/>
      <c r="T34" s="1"/>
      <c r="U34" s="1"/>
      <c r="V34" s="55"/>
      <c r="W34" s="58"/>
      <c r="X34" s="27"/>
      <c r="Y34" s="27"/>
      <c r="Z34" s="27"/>
      <c r="AA34" s="60"/>
      <c r="AB34" s="56"/>
      <c r="AC34" s="1"/>
      <c r="AD34" s="1"/>
      <c r="AE34" s="55"/>
      <c r="AF34" s="58"/>
      <c r="AG34" s="27"/>
      <c r="AH34" s="27"/>
      <c r="AI34" s="27"/>
      <c r="AJ34" s="27"/>
      <c r="AK34" s="60"/>
      <c r="AL34" s="58"/>
      <c r="AM34" s="60"/>
      <c r="AN34" s="58"/>
      <c r="AO34" s="27"/>
      <c r="AP34" s="27"/>
      <c r="AQ34" s="60"/>
      <c r="AR34" s="58"/>
      <c r="AS34" s="27">
        <v>43.850746268656714</v>
      </c>
      <c r="AT34" s="60"/>
      <c r="AU34" s="58"/>
      <c r="AV34" s="60"/>
      <c r="AW34" s="58"/>
      <c r="AX34" s="27">
        <v>44.81967213114754</v>
      </c>
      <c r="AY34" s="27"/>
      <c r="AZ34" s="27"/>
      <c r="BA34" s="60"/>
      <c r="BB34" s="58"/>
      <c r="BC34" s="27"/>
      <c r="BD34" s="60"/>
      <c r="BE34" s="58">
        <v>56.91191709844559</v>
      </c>
      <c r="BF34" s="27"/>
      <c r="BG34" s="27"/>
      <c r="BH34" s="60"/>
      <c r="BI34" s="58"/>
      <c r="BJ34" s="27"/>
      <c r="BK34" s="60"/>
      <c r="BL34" s="58"/>
      <c r="BM34" s="60"/>
      <c r="BN34" s="58"/>
      <c r="BO34" s="27"/>
      <c r="BP34" s="27"/>
      <c r="BQ34" s="60"/>
      <c r="BR34" s="58"/>
      <c r="BS34" s="60"/>
      <c r="BT34" s="58"/>
      <c r="BU34" s="60"/>
      <c r="BV34" s="58"/>
      <c r="BW34" s="27"/>
      <c r="BX34" s="27"/>
      <c r="BY34" s="60"/>
      <c r="BZ34" s="291">
        <v>64.26164267569857</v>
      </c>
      <c r="CA34" s="27"/>
      <c r="CB34" s="27"/>
      <c r="CC34" s="27"/>
      <c r="CD34" s="27"/>
      <c r="CE34" s="290">
        <f>LARGE(H34:CD34,1)</f>
        <v>64.26164267569857</v>
      </c>
      <c r="CF34" s="290">
        <f>LARGE(H34:CD34,2)</f>
        <v>63.669724770642205</v>
      </c>
      <c r="CG34" s="290">
        <f>LARGE(H34:CD34,3)</f>
        <v>56.91191709844559</v>
      </c>
      <c r="CH34" s="290">
        <f>LARGE(H34:CD34,4)</f>
        <v>50.88671875</v>
      </c>
      <c r="CI34" s="290">
        <f>LARGE(H34:CD34,5)</f>
        <v>44.81967213114754</v>
      </c>
      <c r="CJ34" s="290">
        <f>LARGE(H34:CD34,6)</f>
        <v>43.850746268656714</v>
      </c>
      <c r="CK34" s="290">
        <v>0</v>
      </c>
      <c r="CL34" s="290">
        <v>0</v>
      </c>
      <c r="CM34" s="290">
        <v>0</v>
      </c>
      <c r="CN34" s="290">
        <v>0</v>
      </c>
      <c r="CO34" s="289">
        <f>SUM(CE34:CN34)</f>
        <v>324.40042169459065</v>
      </c>
    </row>
    <row r="35" spans="1:93" ht="15">
      <c r="A35" s="56">
        <v>9</v>
      </c>
      <c r="B35" s="23" t="s">
        <v>398</v>
      </c>
      <c r="C35" s="225">
        <v>1972</v>
      </c>
      <c r="D35" s="225">
        <v>40</v>
      </c>
      <c r="E35" s="23" t="s">
        <v>64</v>
      </c>
      <c r="F35" s="308" t="s">
        <v>175</v>
      </c>
      <c r="G35" s="225" t="s">
        <v>334</v>
      </c>
      <c r="H35" s="56"/>
      <c r="I35" s="27">
        <v>46.92395437262358</v>
      </c>
      <c r="J35" s="1"/>
      <c r="K35" s="1"/>
      <c r="L35" s="55"/>
      <c r="M35" s="56"/>
      <c r="N35" s="1"/>
      <c r="O35" s="55"/>
      <c r="P35" s="56"/>
      <c r="Q35" s="55"/>
      <c r="R35" s="56"/>
      <c r="S35" s="1"/>
      <c r="T35" s="1"/>
      <c r="U35" s="1"/>
      <c r="V35" s="55"/>
      <c r="W35" s="58"/>
      <c r="X35" s="27"/>
      <c r="Y35" s="27"/>
      <c r="Z35" s="27"/>
      <c r="AA35" s="60"/>
      <c r="AB35" s="56"/>
      <c r="AC35" s="1"/>
      <c r="AD35" s="1"/>
      <c r="AE35" s="55"/>
      <c r="AF35" s="58"/>
      <c r="AG35" s="27"/>
      <c r="AH35" s="27"/>
      <c r="AI35" s="27"/>
      <c r="AJ35" s="27"/>
      <c r="AK35" s="60"/>
      <c r="AL35" s="58"/>
      <c r="AM35" s="60">
        <v>23.354838709677423</v>
      </c>
      <c r="AN35" s="58"/>
      <c r="AO35" s="27"/>
      <c r="AP35" s="27"/>
      <c r="AQ35" s="60"/>
      <c r="AR35" s="58"/>
      <c r="AS35" s="27"/>
      <c r="AT35" s="60"/>
      <c r="AU35" s="58"/>
      <c r="AV35" s="60"/>
      <c r="AW35" s="58"/>
      <c r="AX35" s="27"/>
      <c r="AY35" s="27"/>
      <c r="AZ35" s="27">
        <v>25.75</v>
      </c>
      <c r="BA35" s="60"/>
      <c r="BB35" s="58"/>
      <c r="BC35" s="27"/>
      <c r="BD35" s="60"/>
      <c r="BE35" s="58">
        <v>87.1761658031088</v>
      </c>
      <c r="BF35" s="27">
        <v>49.46875</v>
      </c>
      <c r="BG35" s="27"/>
      <c r="BH35" s="60"/>
      <c r="BI35" s="58"/>
      <c r="BJ35" s="27"/>
      <c r="BK35" s="60"/>
      <c r="BL35" s="58"/>
      <c r="BM35" s="60"/>
      <c r="BN35" s="58"/>
      <c r="BO35" s="27"/>
      <c r="BP35" s="27"/>
      <c r="BQ35" s="60"/>
      <c r="BR35" s="58"/>
      <c r="BS35" s="60"/>
      <c r="BT35" s="58"/>
      <c r="BU35" s="60"/>
      <c r="BV35" s="58"/>
      <c r="BW35" s="27"/>
      <c r="BX35" s="27"/>
      <c r="BY35" s="60"/>
      <c r="BZ35" s="291">
        <v>84.38018628281118</v>
      </c>
      <c r="CA35" s="27"/>
      <c r="CB35" s="27"/>
      <c r="CC35" s="27"/>
      <c r="CD35" s="27"/>
      <c r="CE35" s="290">
        <f>LARGE(H35:CD35,1)</f>
        <v>87.1761658031088</v>
      </c>
      <c r="CF35" s="290">
        <f>LARGE(H35:CD35,2)</f>
        <v>84.38018628281118</v>
      </c>
      <c r="CG35" s="290">
        <f>LARGE(H35:CD35,3)</f>
        <v>49.46875</v>
      </c>
      <c r="CH35" s="290">
        <f>LARGE(H35:CD35,4)</f>
        <v>46.92395437262358</v>
      </c>
      <c r="CI35" s="290">
        <f>LARGE(H35:CD35,5)</f>
        <v>25.75</v>
      </c>
      <c r="CJ35" s="290">
        <f>LARGE(H35:CD35,6)</f>
        <v>23.354838709677423</v>
      </c>
      <c r="CK35" s="290">
        <v>0</v>
      </c>
      <c r="CL35" s="290">
        <v>0</v>
      </c>
      <c r="CM35" s="290">
        <v>0</v>
      </c>
      <c r="CN35" s="290">
        <v>0</v>
      </c>
      <c r="CO35" s="289">
        <f>SUM(CE35:CN35)</f>
        <v>317.053895168221</v>
      </c>
    </row>
    <row r="36" spans="1:93" ht="15">
      <c r="A36" s="56">
        <v>10</v>
      </c>
      <c r="B36" s="7" t="s">
        <v>397</v>
      </c>
      <c r="C36" s="8">
        <v>1973</v>
      </c>
      <c r="D36" s="225">
        <v>40</v>
      </c>
      <c r="E36" s="7" t="s">
        <v>61</v>
      </c>
      <c r="F36" s="34" t="s">
        <v>137</v>
      </c>
      <c r="G36" s="225" t="s">
        <v>334</v>
      </c>
      <c r="H36" s="56"/>
      <c r="I36" s="1"/>
      <c r="J36" s="1"/>
      <c r="K36" s="1"/>
      <c r="L36" s="55"/>
      <c r="M36" s="56"/>
      <c r="N36" s="1"/>
      <c r="O36" s="55"/>
      <c r="P36" s="56"/>
      <c r="Q36" s="55"/>
      <c r="R36" s="56"/>
      <c r="S36" s="1"/>
      <c r="T36" s="1"/>
      <c r="U36" s="1"/>
      <c r="V36" s="55"/>
      <c r="W36" s="58">
        <v>59.23529411764706</v>
      </c>
      <c r="X36" s="1"/>
      <c r="Y36" s="1"/>
      <c r="Z36" s="1"/>
      <c r="AA36" s="55"/>
      <c r="AB36" s="58"/>
      <c r="AC36" s="27">
        <v>76.05882352941177</v>
      </c>
      <c r="AD36" s="1"/>
      <c r="AE36" s="55"/>
      <c r="AF36" s="58"/>
      <c r="AG36" s="27"/>
      <c r="AH36" s="27"/>
      <c r="AI36" s="27"/>
      <c r="AJ36" s="27"/>
      <c r="AK36" s="60"/>
      <c r="AL36" s="58"/>
      <c r="AM36" s="60"/>
      <c r="AN36" s="58"/>
      <c r="AO36" s="27"/>
      <c r="AP36" s="27"/>
      <c r="AQ36" s="60"/>
      <c r="AR36" s="58"/>
      <c r="AS36" s="27"/>
      <c r="AT36" s="60">
        <v>43.705882352941174</v>
      </c>
      <c r="AU36" s="58"/>
      <c r="AV36" s="60"/>
      <c r="AW36" s="58"/>
      <c r="AX36" s="27">
        <v>51.31147540983606</v>
      </c>
      <c r="AY36" s="27"/>
      <c r="AZ36" s="27"/>
      <c r="BA36" s="60"/>
      <c r="BB36" s="58"/>
      <c r="BC36" s="27"/>
      <c r="BD36" s="60"/>
      <c r="BE36" s="58"/>
      <c r="BF36" s="27"/>
      <c r="BG36" s="27"/>
      <c r="BH36" s="60"/>
      <c r="BI36" s="58"/>
      <c r="BJ36" s="27"/>
      <c r="BK36" s="60"/>
      <c r="BL36" s="58"/>
      <c r="BM36" s="60"/>
      <c r="BN36" s="58"/>
      <c r="BO36" s="27"/>
      <c r="BP36" s="27"/>
      <c r="BQ36" s="60"/>
      <c r="BR36" s="58"/>
      <c r="BS36" s="60"/>
      <c r="BT36" s="58"/>
      <c r="BU36" s="60"/>
      <c r="BV36" s="58"/>
      <c r="BW36" s="27"/>
      <c r="BX36" s="27"/>
      <c r="BY36" s="60"/>
      <c r="BZ36" s="291">
        <v>80.1329381879763</v>
      </c>
      <c r="CA36" s="27"/>
      <c r="CB36" s="27"/>
      <c r="CC36" s="27"/>
      <c r="CD36" s="27"/>
      <c r="CE36" s="290">
        <f>LARGE(H36:CD36,1)</f>
        <v>80.1329381879763</v>
      </c>
      <c r="CF36" s="290">
        <f>LARGE(H36:CD36,2)</f>
        <v>76.05882352941177</v>
      </c>
      <c r="CG36" s="290">
        <f>LARGE(H36:CD36,3)</f>
        <v>59.23529411764706</v>
      </c>
      <c r="CH36" s="290">
        <f>LARGE(H36:CD36,4)</f>
        <v>51.31147540983606</v>
      </c>
      <c r="CI36" s="290">
        <f>LARGE(H36:CD36,5)</f>
        <v>43.705882352941174</v>
      </c>
      <c r="CJ36" s="290">
        <v>0</v>
      </c>
      <c r="CK36" s="290">
        <v>0</v>
      </c>
      <c r="CL36" s="290">
        <v>0</v>
      </c>
      <c r="CM36" s="290">
        <v>0</v>
      </c>
      <c r="CN36" s="290">
        <v>0</v>
      </c>
      <c r="CO36" s="289">
        <f>SUM(CE36:CN36)</f>
        <v>310.44441359781234</v>
      </c>
    </row>
    <row r="37" spans="1:93" ht="15">
      <c r="A37" s="56">
        <v>11</v>
      </c>
      <c r="B37" s="23" t="s">
        <v>396</v>
      </c>
      <c r="C37" s="225">
        <v>1973</v>
      </c>
      <c r="D37" s="225">
        <v>40</v>
      </c>
      <c r="E37" s="23" t="s">
        <v>64</v>
      </c>
      <c r="F37" s="308"/>
      <c r="G37" s="225" t="s">
        <v>334</v>
      </c>
      <c r="H37" s="56"/>
      <c r="I37" s="1"/>
      <c r="J37" s="1"/>
      <c r="K37" s="1"/>
      <c r="L37" s="55"/>
      <c r="M37" s="56"/>
      <c r="N37" s="1"/>
      <c r="O37" s="55"/>
      <c r="P37" s="56"/>
      <c r="Q37" s="55"/>
      <c r="R37" s="58">
        <v>52.480000000000004</v>
      </c>
      <c r="S37" s="1"/>
      <c r="T37" s="1"/>
      <c r="U37" s="1"/>
      <c r="V37" s="55"/>
      <c r="W37" s="58">
        <v>69.71764705882353</v>
      </c>
      <c r="X37" s="27"/>
      <c r="Y37" s="27"/>
      <c r="Z37" s="27"/>
      <c r="AA37" s="60"/>
      <c r="AB37" s="56"/>
      <c r="AC37" s="1"/>
      <c r="AD37" s="1"/>
      <c r="AE37" s="55"/>
      <c r="AF37" s="58"/>
      <c r="AG37" s="27"/>
      <c r="AH37" s="27"/>
      <c r="AI37" s="27"/>
      <c r="AJ37" s="27"/>
      <c r="AK37" s="60"/>
      <c r="AL37" s="58"/>
      <c r="AM37" s="60"/>
      <c r="AN37" s="58"/>
      <c r="AO37" s="27"/>
      <c r="AP37" s="27"/>
      <c r="AQ37" s="60"/>
      <c r="AR37" s="58"/>
      <c r="AS37" s="27"/>
      <c r="AT37" s="60">
        <v>45.64705882352941</v>
      </c>
      <c r="AU37" s="58"/>
      <c r="AV37" s="60"/>
      <c r="AW37" s="58"/>
      <c r="AX37" s="27">
        <v>54.557377049180324</v>
      </c>
      <c r="AY37" s="27"/>
      <c r="AZ37" s="27"/>
      <c r="BA37" s="60"/>
      <c r="BB37" s="58"/>
      <c r="BC37" s="27">
        <v>68.67088607594937</v>
      </c>
      <c r="BD37" s="60"/>
      <c r="BE37" s="58"/>
      <c r="BF37" s="27"/>
      <c r="BG37" s="27"/>
      <c r="BH37" s="60"/>
      <c r="BI37" s="58"/>
      <c r="BJ37" s="27"/>
      <c r="BK37" s="60"/>
      <c r="BL37" s="58"/>
      <c r="BM37" s="60"/>
      <c r="BN37" s="58"/>
      <c r="BO37" s="27"/>
      <c r="BP37" s="27"/>
      <c r="BQ37" s="60"/>
      <c r="BR37" s="58"/>
      <c r="BS37" s="60"/>
      <c r="BT37" s="58"/>
      <c r="BU37" s="60"/>
      <c r="BV37" s="58"/>
      <c r="BW37" s="27"/>
      <c r="BX37" s="27"/>
      <c r="BY37" s="60"/>
      <c r="BZ37" s="291"/>
      <c r="CA37" s="27"/>
      <c r="CB37" s="27"/>
      <c r="CC37" s="27"/>
      <c r="CD37" s="27"/>
      <c r="CE37" s="290">
        <f>LARGE(H37:CD37,1)</f>
        <v>69.71764705882353</v>
      </c>
      <c r="CF37" s="290">
        <f>LARGE(H37:CD37,2)</f>
        <v>68.67088607594937</v>
      </c>
      <c r="CG37" s="290">
        <f>LARGE(H37:CD37,3)</f>
        <v>54.557377049180324</v>
      </c>
      <c r="CH37" s="290">
        <f>LARGE(H37:CD37,4)</f>
        <v>52.480000000000004</v>
      </c>
      <c r="CI37" s="290">
        <f>LARGE(H37:CD37,5)</f>
        <v>45.64705882352941</v>
      </c>
      <c r="CJ37" s="290">
        <v>0</v>
      </c>
      <c r="CK37" s="290">
        <v>0</v>
      </c>
      <c r="CL37" s="290">
        <v>0</v>
      </c>
      <c r="CM37" s="290">
        <v>0</v>
      </c>
      <c r="CN37" s="290">
        <v>0</v>
      </c>
      <c r="CO37" s="289">
        <f>SUM(CE37:CN37)</f>
        <v>291.07296900748264</v>
      </c>
    </row>
    <row r="38" spans="1:93" ht="15">
      <c r="A38" s="56">
        <v>12</v>
      </c>
      <c r="B38" s="23" t="s">
        <v>395</v>
      </c>
      <c r="C38" s="225">
        <v>1970</v>
      </c>
      <c r="D38" s="225">
        <v>40</v>
      </c>
      <c r="E38" s="23" t="s">
        <v>64</v>
      </c>
      <c r="F38" s="308" t="s">
        <v>394</v>
      </c>
      <c r="G38" s="225" t="s">
        <v>334</v>
      </c>
      <c r="H38" s="58">
        <v>42.37890625</v>
      </c>
      <c r="I38" s="1"/>
      <c r="J38" s="1"/>
      <c r="K38" s="1"/>
      <c r="L38" s="55"/>
      <c r="M38" s="56"/>
      <c r="N38" s="1"/>
      <c r="O38" s="55"/>
      <c r="P38" s="56"/>
      <c r="Q38" s="55"/>
      <c r="R38" s="58">
        <v>32.68000000000001</v>
      </c>
      <c r="S38" s="1"/>
      <c r="T38" s="1"/>
      <c r="U38" s="1"/>
      <c r="V38" s="55"/>
      <c r="W38" s="58">
        <v>61.56470588235294</v>
      </c>
      <c r="X38" s="27"/>
      <c r="Y38" s="27"/>
      <c r="Z38" s="27"/>
      <c r="AA38" s="60"/>
      <c r="AB38" s="56"/>
      <c r="AC38" s="1"/>
      <c r="AD38" s="1"/>
      <c r="AE38" s="55"/>
      <c r="AF38" s="58"/>
      <c r="AG38" s="27"/>
      <c r="AH38" s="27"/>
      <c r="AI38" s="27"/>
      <c r="AJ38" s="27"/>
      <c r="AK38" s="60"/>
      <c r="AL38" s="58"/>
      <c r="AM38" s="60"/>
      <c r="AN38" s="58"/>
      <c r="AO38" s="27"/>
      <c r="AP38" s="27"/>
      <c r="AQ38" s="60"/>
      <c r="AR38" s="58"/>
      <c r="AS38" s="27"/>
      <c r="AT38" s="60"/>
      <c r="AU38" s="58"/>
      <c r="AV38" s="60"/>
      <c r="AW38" s="58"/>
      <c r="AX38" s="27"/>
      <c r="AY38" s="27"/>
      <c r="AZ38" s="27"/>
      <c r="BA38" s="60"/>
      <c r="BB38" s="58"/>
      <c r="BC38" s="27"/>
      <c r="BD38" s="60"/>
      <c r="BE38" s="58">
        <v>65.11917098445596</v>
      </c>
      <c r="BF38" s="27"/>
      <c r="BG38" s="27"/>
      <c r="BH38" s="60"/>
      <c r="BI38" s="58"/>
      <c r="BJ38" s="27"/>
      <c r="BK38" s="60"/>
      <c r="BL38" s="58"/>
      <c r="BM38" s="60"/>
      <c r="BN38" s="58"/>
      <c r="BO38" s="27"/>
      <c r="BP38" s="27"/>
      <c r="BQ38" s="60"/>
      <c r="BR38" s="58"/>
      <c r="BS38" s="60"/>
      <c r="BT38" s="58"/>
      <c r="BU38" s="60"/>
      <c r="BV38" s="58"/>
      <c r="BW38" s="27"/>
      <c r="BX38" s="27"/>
      <c r="BY38" s="60"/>
      <c r="BZ38" s="291">
        <v>63.33954276037257</v>
      </c>
      <c r="CA38" s="27"/>
      <c r="CB38" s="27"/>
      <c r="CC38" s="27"/>
      <c r="CD38" s="27"/>
      <c r="CE38" s="290">
        <f>LARGE(H38:CD38,1)</f>
        <v>65.11917098445596</v>
      </c>
      <c r="CF38" s="290">
        <f>LARGE(H38:CD38,2)</f>
        <v>63.33954276037257</v>
      </c>
      <c r="CG38" s="290">
        <f>LARGE(H38:CD38,3)</f>
        <v>61.56470588235294</v>
      </c>
      <c r="CH38" s="290">
        <f>LARGE(H38:CD38,4)</f>
        <v>42.37890625</v>
      </c>
      <c r="CI38" s="290">
        <f>LARGE(H38:CD38,5)</f>
        <v>32.68000000000001</v>
      </c>
      <c r="CJ38" s="290">
        <v>0</v>
      </c>
      <c r="CK38" s="290">
        <v>0</v>
      </c>
      <c r="CL38" s="290">
        <v>0</v>
      </c>
      <c r="CM38" s="290">
        <v>0</v>
      </c>
      <c r="CN38" s="290">
        <v>0</v>
      </c>
      <c r="CO38" s="289">
        <f>SUM(CE38:CN38)</f>
        <v>265.08232587718146</v>
      </c>
    </row>
    <row r="39" spans="1:93" ht="15.75" thickBot="1">
      <c r="A39" s="126">
        <v>13</v>
      </c>
      <c r="B39" s="107" t="s">
        <v>393</v>
      </c>
      <c r="C39" s="228">
        <v>1971</v>
      </c>
      <c r="D39" s="228">
        <v>40</v>
      </c>
      <c r="E39" s="107" t="s">
        <v>64</v>
      </c>
      <c r="F39" s="287" t="s">
        <v>87</v>
      </c>
      <c r="G39" s="228" t="s">
        <v>334</v>
      </c>
      <c r="H39" s="126"/>
      <c r="I39" s="127"/>
      <c r="J39" s="127"/>
      <c r="K39" s="127"/>
      <c r="L39" s="139"/>
      <c r="M39" s="126"/>
      <c r="N39" s="127"/>
      <c r="O39" s="139"/>
      <c r="P39" s="126"/>
      <c r="Q39" s="139"/>
      <c r="R39" s="126"/>
      <c r="S39" s="127"/>
      <c r="T39" s="127"/>
      <c r="U39" s="127"/>
      <c r="V39" s="139"/>
      <c r="W39" s="115">
        <v>34.776470588235284</v>
      </c>
      <c r="X39" s="114"/>
      <c r="Y39" s="114"/>
      <c r="Z39" s="114"/>
      <c r="AA39" s="116"/>
      <c r="AB39" s="126"/>
      <c r="AC39" s="127"/>
      <c r="AD39" s="127"/>
      <c r="AE39" s="139"/>
      <c r="AF39" s="115"/>
      <c r="AG39" s="114"/>
      <c r="AH39" s="114"/>
      <c r="AI39" s="114"/>
      <c r="AJ39" s="114"/>
      <c r="AK39" s="116"/>
      <c r="AL39" s="115">
        <v>34.082294264339154</v>
      </c>
      <c r="AM39" s="116"/>
      <c r="AN39" s="115"/>
      <c r="AO39" s="114"/>
      <c r="AP39" s="114"/>
      <c r="AQ39" s="116"/>
      <c r="AR39" s="115"/>
      <c r="AS39" s="114"/>
      <c r="AT39" s="116">
        <v>14.588235294117652</v>
      </c>
      <c r="AU39" s="115"/>
      <c r="AV39" s="116"/>
      <c r="AW39" s="115"/>
      <c r="AX39" s="114">
        <v>33.459016393442624</v>
      </c>
      <c r="AY39" s="114"/>
      <c r="AZ39" s="114"/>
      <c r="BA39" s="116"/>
      <c r="BB39" s="115"/>
      <c r="BC39" s="114"/>
      <c r="BD39" s="116"/>
      <c r="BE39" s="115"/>
      <c r="BF39" s="114"/>
      <c r="BG39" s="114"/>
      <c r="BH39" s="116"/>
      <c r="BI39" s="115"/>
      <c r="BJ39" s="114"/>
      <c r="BK39" s="116"/>
      <c r="BL39" s="115"/>
      <c r="BM39" s="116"/>
      <c r="BN39" s="115"/>
      <c r="BO39" s="114"/>
      <c r="BP39" s="114"/>
      <c r="BQ39" s="116"/>
      <c r="BR39" s="115"/>
      <c r="BS39" s="116"/>
      <c r="BT39" s="115"/>
      <c r="BU39" s="116"/>
      <c r="BV39" s="115"/>
      <c r="BW39" s="114"/>
      <c r="BX39" s="114"/>
      <c r="BY39" s="116"/>
      <c r="BZ39" s="286">
        <v>54.30016934801016</v>
      </c>
      <c r="CA39" s="114"/>
      <c r="CB39" s="114"/>
      <c r="CC39" s="114"/>
      <c r="CD39" s="114"/>
      <c r="CE39" s="285">
        <f>LARGE(H39:CD39,1)</f>
        <v>54.30016934801016</v>
      </c>
      <c r="CF39" s="285">
        <f>LARGE(H39:CD39,2)</f>
        <v>34.776470588235284</v>
      </c>
      <c r="CG39" s="285">
        <f>LARGE(H39:CD39,3)</f>
        <v>34.082294264339154</v>
      </c>
      <c r="CH39" s="285">
        <f>LARGE(H39:CD39,4)</f>
        <v>33.459016393442624</v>
      </c>
      <c r="CI39" s="285">
        <f>LARGE(H39:CD39,5)</f>
        <v>14.588235294117652</v>
      </c>
      <c r="CJ39" s="285">
        <v>0</v>
      </c>
      <c r="CK39" s="285">
        <v>0</v>
      </c>
      <c r="CL39" s="285">
        <v>0</v>
      </c>
      <c r="CM39" s="285">
        <v>0</v>
      </c>
      <c r="CN39" s="285">
        <v>0</v>
      </c>
      <c r="CO39" s="284">
        <f>SUM(CE39:CN39)</f>
        <v>171.20618588814486</v>
      </c>
    </row>
    <row r="40" spans="1:93" ht="15">
      <c r="A40" s="122">
        <v>1</v>
      </c>
      <c r="B40" s="135" t="s">
        <v>392</v>
      </c>
      <c r="C40" s="166">
        <v>1968</v>
      </c>
      <c r="D40" s="87">
        <v>45</v>
      </c>
      <c r="E40" s="168" t="s">
        <v>391</v>
      </c>
      <c r="F40" s="135" t="s">
        <v>390</v>
      </c>
      <c r="G40" s="87" t="s">
        <v>334</v>
      </c>
      <c r="H40" s="122"/>
      <c r="I40" s="95">
        <v>77.79087452471484</v>
      </c>
      <c r="J40" s="124"/>
      <c r="K40" s="124"/>
      <c r="L40" s="125"/>
      <c r="M40" s="97">
        <v>93.64220183486239</v>
      </c>
      <c r="N40" s="124"/>
      <c r="O40" s="125"/>
      <c r="P40" s="122"/>
      <c r="Q40" s="125"/>
      <c r="R40" s="122"/>
      <c r="S40" s="95">
        <v>98.32203389830508</v>
      </c>
      <c r="T40" s="124"/>
      <c r="U40" s="124"/>
      <c r="V40" s="125"/>
      <c r="W40" s="122"/>
      <c r="X40" s="124"/>
      <c r="Y40" s="124"/>
      <c r="Z40" s="124"/>
      <c r="AA40" s="125"/>
      <c r="AB40" s="97">
        <v>82.96774193548387</v>
      </c>
      <c r="AC40" s="124"/>
      <c r="AD40" s="124"/>
      <c r="AE40" s="125"/>
      <c r="AF40" s="97"/>
      <c r="AG40" s="95"/>
      <c r="AH40" s="95"/>
      <c r="AI40" s="95"/>
      <c r="AJ40" s="95"/>
      <c r="AK40" s="98"/>
      <c r="AL40" s="97"/>
      <c r="AM40" s="98"/>
      <c r="AN40" s="97"/>
      <c r="AO40" s="95">
        <v>95.05</v>
      </c>
      <c r="AP40" s="95"/>
      <c r="AQ40" s="98"/>
      <c r="AR40" s="97"/>
      <c r="AS40" s="95"/>
      <c r="AT40" s="98">
        <v>82.52941176470588</v>
      </c>
      <c r="AU40" s="97"/>
      <c r="AV40" s="98"/>
      <c r="AW40" s="97"/>
      <c r="AX40" s="95"/>
      <c r="AY40" s="95"/>
      <c r="AZ40" s="95"/>
      <c r="BA40" s="98"/>
      <c r="BB40" s="97"/>
      <c r="BC40" s="95">
        <v>87.46835443037975</v>
      </c>
      <c r="BD40" s="98"/>
      <c r="BE40" s="97">
        <v>95.38341968911917</v>
      </c>
      <c r="BF40" s="95">
        <v>68.03125</v>
      </c>
      <c r="BG40" s="95"/>
      <c r="BH40" s="98"/>
      <c r="BI40" s="97">
        <v>78.26829268292683</v>
      </c>
      <c r="BJ40" s="95"/>
      <c r="BK40" s="98"/>
      <c r="BL40" s="97"/>
      <c r="BM40" s="98"/>
      <c r="BN40" s="97"/>
      <c r="BO40" s="95"/>
      <c r="BP40" s="95"/>
      <c r="BQ40" s="98"/>
      <c r="BR40" s="97"/>
      <c r="BS40" s="98"/>
      <c r="BT40" s="97">
        <v>78</v>
      </c>
      <c r="BU40" s="98"/>
      <c r="BV40" s="97"/>
      <c r="BW40" s="95"/>
      <c r="BX40" s="95"/>
      <c r="BY40" s="98"/>
      <c r="BZ40" s="294"/>
      <c r="CA40" s="95"/>
      <c r="CB40" s="95"/>
      <c r="CC40" s="95"/>
      <c r="CD40" s="95"/>
      <c r="CE40" s="293">
        <f>LARGE(H40:CD40,1)</f>
        <v>98.32203389830508</v>
      </c>
      <c r="CF40" s="293">
        <f>LARGE(H40:CD40,2)</f>
        <v>95.38341968911917</v>
      </c>
      <c r="CG40" s="293">
        <f>LARGE(H40:CD40,3)</f>
        <v>95.05</v>
      </c>
      <c r="CH40" s="293">
        <f>LARGE(H40:CD40,4)</f>
        <v>93.64220183486239</v>
      </c>
      <c r="CI40" s="293">
        <f>LARGE(H40:CD40,5)</f>
        <v>87.46835443037975</v>
      </c>
      <c r="CJ40" s="293">
        <f>LARGE(H40:CD40,6)</f>
        <v>82.96774193548387</v>
      </c>
      <c r="CK40" s="293">
        <f>LARGE(H40:CD40,7)</f>
        <v>82.52941176470588</v>
      </c>
      <c r="CL40" s="293">
        <f>LARGE(H40:CD40,8)</f>
        <v>78.26829268292683</v>
      </c>
      <c r="CM40" s="293">
        <f>LARGE(H40:CD40,9)</f>
        <v>78</v>
      </c>
      <c r="CN40" s="293">
        <f>LARGE(H40:CD40,10)</f>
        <v>77.79087452471484</v>
      </c>
      <c r="CO40" s="292">
        <f>SUM(CE40:CN40)</f>
        <v>869.4223307604977</v>
      </c>
    </row>
    <row r="41" spans="1:93" ht="15">
      <c r="A41" s="56">
        <v>2</v>
      </c>
      <c r="B41" s="7" t="s">
        <v>389</v>
      </c>
      <c r="C41" s="8">
        <v>1968</v>
      </c>
      <c r="D41" s="225">
        <v>45</v>
      </c>
      <c r="E41" s="7" t="s">
        <v>61</v>
      </c>
      <c r="F41" s="34" t="s">
        <v>343</v>
      </c>
      <c r="G41" s="225" t="s">
        <v>334</v>
      </c>
      <c r="H41" s="58">
        <v>79.50390625</v>
      </c>
      <c r="I41" s="1"/>
      <c r="J41" s="1"/>
      <c r="K41" s="1"/>
      <c r="L41" s="55"/>
      <c r="M41" s="56"/>
      <c r="N41" s="1"/>
      <c r="O41" s="55"/>
      <c r="P41" s="56"/>
      <c r="Q41" s="55"/>
      <c r="R41" s="56"/>
      <c r="S41" s="27">
        <v>76.50847457627118</v>
      </c>
      <c r="T41" s="1"/>
      <c r="U41" s="1"/>
      <c r="V41" s="55"/>
      <c r="W41" s="58">
        <v>75.54117647058823</v>
      </c>
      <c r="X41" s="1"/>
      <c r="Y41" s="1"/>
      <c r="Z41" s="1"/>
      <c r="AA41" s="55"/>
      <c r="AB41" s="58"/>
      <c r="AC41" s="27">
        <v>83.82352941176471</v>
      </c>
      <c r="AD41" s="1"/>
      <c r="AE41" s="55"/>
      <c r="AF41" s="58">
        <v>84.47058823529412</v>
      </c>
      <c r="AG41" s="27"/>
      <c r="AH41" s="27"/>
      <c r="AI41" s="27"/>
      <c r="AJ41" s="27"/>
      <c r="AK41" s="60"/>
      <c r="AL41" s="58"/>
      <c r="AM41" s="60"/>
      <c r="AN41" s="58"/>
      <c r="AO41" s="27">
        <v>70.3</v>
      </c>
      <c r="AP41" s="27"/>
      <c r="AQ41" s="60"/>
      <c r="AR41" s="58"/>
      <c r="AS41" s="27">
        <v>91.13432835820896</v>
      </c>
      <c r="AT41" s="60"/>
      <c r="AU41" s="58"/>
      <c r="AV41" s="60"/>
      <c r="AW41" s="58"/>
      <c r="AX41" s="321">
        <v>78.90163934426229</v>
      </c>
      <c r="AY41" s="27"/>
      <c r="AZ41" s="27"/>
      <c r="BA41" s="60"/>
      <c r="BB41" s="58"/>
      <c r="BC41" s="27">
        <v>77.44303797468355</v>
      </c>
      <c r="BD41" s="60"/>
      <c r="BE41" s="58">
        <v>86.15025906735751</v>
      </c>
      <c r="BF41" s="27"/>
      <c r="BG41" s="27"/>
      <c r="BH41" s="60"/>
      <c r="BI41" s="58">
        <v>61.36585365853659</v>
      </c>
      <c r="BJ41" s="27"/>
      <c r="BK41" s="60"/>
      <c r="BL41" s="58">
        <v>58.951219512195124</v>
      </c>
      <c r="BM41" s="60"/>
      <c r="BN41" s="58"/>
      <c r="BO41" s="27">
        <v>67</v>
      </c>
      <c r="BP41" s="27"/>
      <c r="BQ41" s="60"/>
      <c r="BR41" s="58"/>
      <c r="BS41" s="60"/>
      <c r="BT41" s="58">
        <v>37.66666666666667</v>
      </c>
      <c r="BU41" s="60"/>
      <c r="BV41" s="58"/>
      <c r="BW41" s="27"/>
      <c r="BX41" s="27"/>
      <c r="BY41" s="60"/>
      <c r="BZ41" s="291">
        <v>85.21845893310754</v>
      </c>
      <c r="CA41" s="27"/>
      <c r="CB41" s="290">
        <v>72.6896551724138</v>
      </c>
      <c r="CC41" s="27"/>
      <c r="CD41" s="27"/>
      <c r="CE41" s="290">
        <f>LARGE(H41:CD41,1)</f>
        <v>91.13432835820896</v>
      </c>
      <c r="CF41" s="290">
        <f>LARGE(H41:CD41,2)</f>
        <v>86.15025906735751</v>
      </c>
      <c r="CG41" s="290">
        <f>LARGE(H41:CD41,3)</f>
        <v>85.21845893310754</v>
      </c>
      <c r="CH41" s="290">
        <f>LARGE(H41:CD41,4)</f>
        <v>84.47058823529412</v>
      </c>
      <c r="CI41" s="290">
        <f>LARGE(H41:CD41,5)</f>
        <v>83.82352941176471</v>
      </c>
      <c r="CJ41" s="290">
        <f>LARGE(H41:CD41,6)</f>
        <v>79.50390625</v>
      </c>
      <c r="CK41" s="290">
        <f>LARGE(H41:CD41,7)</f>
        <v>78.90163934426229</v>
      </c>
      <c r="CL41" s="290">
        <f>LARGE(H41:CD41,8)</f>
        <v>77.44303797468355</v>
      </c>
      <c r="CM41" s="290">
        <f>LARGE(H41:CD41,9)</f>
        <v>76.50847457627118</v>
      </c>
      <c r="CN41" s="290">
        <f>LARGE(H41:CD41,10)</f>
        <v>75.54117647058823</v>
      </c>
      <c r="CO41" s="289">
        <f>SUM(CE41:CN41)</f>
        <v>818.6953986215381</v>
      </c>
    </row>
    <row r="42" spans="1:93" ht="15">
      <c r="A42" s="56">
        <v>3</v>
      </c>
      <c r="B42" s="23" t="s">
        <v>388</v>
      </c>
      <c r="C42" s="225">
        <v>1967</v>
      </c>
      <c r="D42" s="225">
        <v>45</v>
      </c>
      <c r="E42" s="23" t="s">
        <v>64</v>
      </c>
      <c r="F42" s="308" t="s">
        <v>387</v>
      </c>
      <c r="G42" s="225" t="s">
        <v>334</v>
      </c>
      <c r="H42" s="56"/>
      <c r="I42" s="1"/>
      <c r="J42" s="1"/>
      <c r="K42" s="1"/>
      <c r="L42" s="55"/>
      <c r="M42" s="56"/>
      <c r="N42" s="1"/>
      <c r="O42" s="60">
        <v>43.42857142857143</v>
      </c>
      <c r="P42" s="322">
        <v>53.95348837209302</v>
      </c>
      <c r="Q42" s="55"/>
      <c r="R42" s="56"/>
      <c r="S42" s="1"/>
      <c r="T42" s="1"/>
      <c r="U42" s="1"/>
      <c r="V42" s="55"/>
      <c r="W42" s="58"/>
      <c r="X42" s="27"/>
      <c r="Y42" s="27"/>
      <c r="Z42" s="27"/>
      <c r="AA42" s="60"/>
      <c r="AB42" s="56"/>
      <c r="AC42" s="1"/>
      <c r="AD42" s="1"/>
      <c r="AE42" s="55"/>
      <c r="AF42" s="58"/>
      <c r="AG42" s="27">
        <v>59.42622950819672</v>
      </c>
      <c r="AH42" s="27"/>
      <c r="AI42" s="27"/>
      <c r="AJ42" s="27"/>
      <c r="AK42" s="60"/>
      <c r="AL42" s="58"/>
      <c r="AM42" s="60"/>
      <c r="AN42" s="58"/>
      <c r="AO42" s="27"/>
      <c r="AP42" s="27"/>
      <c r="AQ42" s="60"/>
      <c r="AR42" s="58"/>
      <c r="AS42" s="27"/>
      <c r="AT42" s="60">
        <v>61.1764705882353</v>
      </c>
      <c r="AU42" s="58"/>
      <c r="AV42" s="60"/>
      <c r="AW42" s="58"/>
      <c r="AX42" s="27"/>
      <c r="AY42" s="27"/>
      <c r="AZ42" s="27">
        <v>50.5</v>
      </c>
      <c r="BA42" s="60"/>
      <c r="BB42" s="58"/>
      <c r="BC42" s="27">
        <v>74.9367088607595</v>
      </c>
      <c r="BD42" s="60"/>
      <c r="BE42" s="58"/>
      <c r="BF42" s="27">
        <v>50.5</v>
      </c>
      <c r="BG42" s="27"/>
      <c r="BH42" s="60"/>
      <c r="BI42" s="58">
        <v>51.707317073170735</v>
      </c>
      <c r="BJ42" s="27"/>
      <c r="BK42" s="60"/>
      <c r="BL42" s="58"/>
      <c r="BM42" s="60"/>
      <c r="BN42" s="58"/>
      <c r="BO42" s="27">
        <v>75.25</v>
      </c>
      <c r="BP42" s="27"/>
      <c r="BQ42" s="60"/>
      <c r="BR42" s="58"/>
      <c r="BS42" s="60"/>
      <c r="BT42" s="58">
        <v>48.66666666666667</v>
      </c>
      <c r="BU42" s="60"/>
      <c r="BV42" s="58"/>
      <c r="BW42" s="27"/>
      <c r="BX42" s="27"/>
      <c r="BY42" s="60"/>
      <c r="BZ42" s="291">
        <v>86.48983911939035</v>
      </c>
      <c r="CA42" s="27"/>
      <c r="CB42" s="290">
        <v>76.10344827586206</v>
      </c>
      <c r="CC42" s="27"/>
      <c r="CD42" s="27"/>
      <c r="CE42" s="290">
        <f>LARGE(H42:CD42,1)</f>
        <v>86.48983911939035</v>
      </c>
      <c r="CF42" s="290">
        <f>LARGE(H42:CD42,2)</f>
        <v>76.10344827586206</v>
      </c>
      <c r="CG42" s="290">
        <f>LARGE(H42:CD42,3)</f>
        <v>75.25</v>
      </c>
      <c r="CH42" s="290">
        <f>LARGE(H42:CD42,4)</f>
        <v>74.9367088607595</v>
      </c>
      <c r="CI42" s="290">
        <f>LARGE(H42:CD42,5)</f>
        <v>61.1764705882353</v>
      </c>
      <c r="CJ42" s="290">
        <f>LARGE(H42:CD42,6)</f>
        <v>59.42622950819672</v>
      </c>
      <c r="CK42" s="290">
        <f>LARGE(H42:CD42,7)</f>
        <v>53.95348837209302</v>
      </c>
      <c r="CL42" s="290">
        <f>LARGE(H42:CD42,8)</f>
        <v>51.707317073170735</v>
      </c>
      <c r="CM42" s="290">
        <f>LARGE(H42:CD42,9)</f>
        <v>50.5</v>
      </c>
      <c r="CN42" s="290">
        <f>LARGE(H42:CD42,10)</f>
        <v>50.5</v>
      </c>
      <c r="CO42" s="289">
        <f>SUM(CE42:CN42)</f>
        <v>640.0435017977078</v>
      </c>
    </row>
    <row r="43" spans="1:93" ht="15">
      <c r="A43" s="56">
        <v>4</v>
      </c>
      <c r="B43" s="23" t="s">
        <v>386</v>
      </c>
      <c r="C43" s="225">
        <v>1968</v>
      </c>
      <c r="D43" s="225">
        <v>45</v>
      </c>
      <c r="E43" s="23" t="s">
        <v>64</v>
      </c>
      <c r="F43" s="308" t="s">
        <v>385</v>
      </c>
      <c r="G43" s="225" t="s">
        <v>334</v>
      </c>
      <c r="H43" s="56"/>
      <c r="I43" s="1"/>
      <c r="J43" s="1"/>
      <c r="K43" s="1"/>
      <c r="L43" s="55"/>
      <c r="M43" s="56"/>
      <c r="N43" s="27">
        <v>87.4</v>
      </c>
      <c r="O43" s="55"/>
      <c r="P43" s="56"/>
      <c r="Q43" s="55"/>
      <c r="R43" s="56"/>
      <c r="S43" s="1"/>
      <c r="T43" s="1"/>
      <c r="U43" s="1"/>
      <c r="V43" s="55"/>
      <c r="W43" s="58"/>
      <c r="X43" s="27"/>
      <c r="Y43" s="27"/>
      <c r="Z43" s="27"/>
      <c r="AA43" s="60"/>
      <c r="AB43" s="56"/>
      <c r="AC43" s="1"/>
      <c r="AD43" s="1"/>
      <c r="AE43" s="55"/>
      <c r="AF43" s="58"/>
      <c r="AG43" s="27">
        <v>91.88524590163934</v>
      </c>
      <c r="AH43" s="27"/>
      <c r="AI43" s="27"/>
      <c r="AJ43" s="27"/>
      <c r="AK43" s="60"/>
      <c r="AL43" s="58"/>
      <c r="AM43" s="60"/>
      <c r="AN43" s="58"/>
      <c r="AO43" s="27"/>
      <c r="AP43" s="27"/>
      <c r="AQ43" s="60"/>
      <c r="AR43" s="58"/>
      <c r="AS43" s="27"/>
      <c r="AT43" s="60"/>
      <c r="AU43" s="58"/>
      <c r="AV43" s="60"/>
      <c r="AW43" s="58"/>
      <c r="AX43" s="27"/>
      <c r="AY43" s="27">
        <v>89</v>
      </c>
      <c r="AZ43" s="27"/>
      <c r="BA43" s="60"/>
      <c r="BB43" s="58">
        <v>91.75</v>
      </c>
      <c r="BC43" s="27"/>
      <c r="BD43" s="60"/>
      <c r="BE43" s="58"/>
      <c r="BF43" s="27"/>
      <c r="BG43" s="27"/>
      <c r="BH43" s="60"/>
      <c r="BI43" s="58">
        <v>87.92682926829268</v>
      </c>
      <c r="BJ43" s="27"/>
      <c r="BK43" s="60"/>
      <c r="BL43" s="58">
        <v>92.7560975609756</v>
      </c>
      <c r="BM43" s="60"/>
      <c r="BN43" s="58"/>
      <c r="BO43" s="27"/>
      <c r="BP43" s="27"/>
      <c r="BQ43" s="60"/>
      <c r="BR43" s="58"/>
      <c r="BS43" s="60"/>
      <c r="BT43" s="58">
        <v>89</v>
      </c>
      <c r="BU43" s="60"/>
      <c r="BV43" s="58"/>
      <c r="BW43" s="27"/>
      <c r="BX43" s="27"/>
      <c r="BY43" s="60"/>
      <c r="BZ43" s="291"/>
      <c r="CA43" s="27"/>
      <c r="CB43" s="27"/>
      <c r="CC43" s="27"/>
      <c r="CD43" s="27"/>
      <c r="CE43" s="290">
        <f>LARGE(H43:CD43,1)</f>
        <v>92.7560975609756</v>
      </c>
      <c r="CF43" s="290">
        <f>LARGE(H43:CD43,2)</f>
        <v>91.88524590163934</v>
      </c>
      <c r="CG43" s="290">
        <f>LARGE(H43:CD43,3)</f>
        <v>91.75</v>
      </c>
      <c r="CH43" s="290">
        <f>LARGE(H43:CD43,4)</f>
        <v>89</v>
      </c>
      <c r="CI43" s="290">
        <f>LARGE(H43:CD43,5)</f>
        <v>89</v>
      </c>
      <c r="CJ43" s="290">
        <f>LARGE(H43:CD43,6)</f>
        <v>87.92682926829268</v>
      </c>
      <c r="CK43" s="290">
        <f>LARGE(H43:CD43,7)</f>
        <v>87.4</v>
      </c>
      <c r="CL43" s="290">
        <v>0</v>
      </c>
      <c r="CM43" s="290">
        <v>0</v>
      </c>
      <c r="CN43" s="290">
        <v>0</v>
      </c>
      <c r="CO43" s="289">
        <f>SUM(CE43:CN43)</f>
        <v>629.7181727309076</v>
      </c>
    </row>
    <row r="44" spans="1:93" ht="15">
      <c r="A44" s="56">
        <v>5</v>
      </c>
      <c r="B44" s="7" t="s">
        <v>384</v>
      </c>
      <c r="C44" s="8">
        <v>1965</v>
      </c>
      <c r="D44" s="225">
        <v>45</v>
      </c>
      <c r="E44" s="7" t="s">
        <v>61</v>
      </c>
      <c r="F44" s="308" t="s">
        <v>383</v>
      </c>
      <c r="G44" s="225" t="s">
        <v>334</v>
      </c>
      <c r="H44" s="56"/>
      <c r="I44" s="27">
        <v>37.51330798479088</v>
      </c>
      <c r="J44" s="1"/>
      <c r="K44" s="1"/>
      <c r="L44" s="55"/>
      <c r="M44" s="56"/>
      <c r="N44" s="27">
        <v>49.6</v>
      </c>
      <c r="O44" s="55"/>
      <c r="P44" s="56"/>
      <c r="Q44" s="55"/>
      <c r="R44" s="56"/>
      <c r="S44" s="1"/>
      <c r="T44" s="1"/>
      <c r="U44" s="1"/>
      <c r="V44" s="55"/>
      <c r="W44" s="56"/>
      <c r="X44" s="1"/>
      <c r="Y44" s="1"/>
      <c r="Z44" s="1"/>
      <c r="AA44" s="55"/>
      <c r="AB44" s="58"/>
      <c r="AC44" s="27">
        <v>85.76470588235294</v>
      </c>
      <c r="AD44" s="1"/>
      <c r="AE44" s="55"/>
      <c r="AF44" s="58">
        <v>78.64705882352942</v>
      </c>
      <c r="AG44" s="27"/>
      <c r="AH44" s="27"/>
      <c r="AI44" s="27"/>
      <c r="AJ44" s="27"/>
      <c r="AK44" s="60"/>
      <c r="AL44" s="58"/>
      <c r="AM44" s="60"/>
      <c r="AN44" s="58"/>
      <c r="AO44" s="27"/>
      <c r="AP44" s="27"/>
      <c r="AQ44" s="60"/>
      <c r="AR44" s="58"/>
      <c r="AS44" s="27"/>
      <c r="AT44" s="60">
        <v>51.470588235294116</v>
      </c>
      <c r="AU44" s="58"/>
      <c r="AV44" s="60"/>
      <c r="AW44" s="58"/>
      <c r="AX44" s="27"/>
      <c r="AY44" s="27"/>
      <c r="AZ44" s="27"/>
      <c r="BA44" s="60"/>
      <c r="BB44" s="58"/>
      <c r="BC44" s="27">
        <v>69.92405063291139</v>
      </c>
      <c r="BD44" s="60"/>
      <c r="BE44" s="58"/>
      <c r="BF44" s="27">
        <v>31.9375</v>
      </c>
      <c r="BG44" s="27"/>
      <c r="BH44" s="60"/>
      <c r="BI44" s="58">
        <v>49.29268292682927</v>
      </c>
      <c r="BJ44" s="27"/>
      <c r="BK44" s="60"/>
      <c r="BL44" s="58">
        <v>54.1219512195122</v>
      </c>
      <c r="BM44" s="60"/>
      <c r="BN44" s="58"/>
      <c r="BO44" s="27"/>
      <c r="BP44" s="27"/>
      <c r="BQ44" s="60"/>
      <c r="BR44" s="58"/>
      <c r="BS44" s="60"/>
      <c r="BT44" s="58"/>
      <c r="BU44" s="60"/>
      <c r="BV44" s="58"/>
      <c r="BW44" s="27"/>
      <c r="BX44" s="27"/>
      <c r="BY44" s="60"/>
      <c r="BZ44" s="291">
        <v>82.95512277730737</v>
      </c>
      <c r="CA44" s="27"/>
      <c r="CB44" s="27"/>
      <c r="CC44" s="27"/>
      <c r="CD44" s="27"/>
      <c r="CE44" s="290">
        <f>LARGE(H44:CD44,1)</f>
        <v>85.76470588235294</v>
      </c>
      <c r="CF44" s="290">
        <f>LARGE(H44:CD44,2)</f>
        <v>82.95512277730737</v>
      </c>
      <c r="CG44" s="290">
        <f>LARGE(H44:CD44,3)</f>
        <v>78.64705882352942</v>
      </c>
      <c r="CH44" s="290">
        <f>LARGE(H44:CD44,4)</f>
        <v>69.92405063291139</v>
      </c>
      <c r="CI44" s="290">
        <f>LARGE(H44:CD44,5)</f>
        <v>54.1219512195122</v>
      </c>
      <c r="CJ44" s="290">
        <f>LARGE(H44:CD44,6)</f>
        <v>51.470588235294116</v>
      </c>
      <c r="CK44" s="290">
        <f>LARGE(H44:CD44,7)</f>
        <v>49.6</v>
      </c>
      <c r="CL44" s="290">
        <f>LARGE(H44:CD44,8)</f>
        <v>49.29268292682927</v>
      </c>
      <c r="CM44" s="290">
        <f>LARGE(H44:CD44,9)</f>
        <v>37.51330798479088</v>
      </c>
      <c r="CN44" s="290">
        <f>LARGE(H44:CD44,10)</f>
        <v>31.9375</v>
      </c>
      <c r="CO44" s="289">
        <f>SUM(CE44:CN44)</f>
        <v>591.2269684825276</v>
      </c>
    </row>
    <row r="45" spans="1:93" ht="15">
      <c r="A45" s="56">
        <v>6</v>
      </c>
      <c r="B45" s="34" t="s">
        <v>382</v>
      </c>
      <c r="C45" s="8">
        <v>1964</v>
      </c>
      <c r="D45" s="225">
        <v>45</v>
      </c>
      <c r="E45" s="7" t="s">
        <v>381</v>
      </c>
      <c r="F45" s="34" t="s">
        <v>380</v>
      </c>
      <c r="G45" s="225" t="s">
        <v>334</v>
      </c>
      <c r="H45" s="58">
        <v>46.17110266159696</v>
      </c>
      <c r="I45" s="1"/>
      <c r="J45" s="1"/>
      <c r="K45" s="1"/>
      <c r="L45" s="55"/>
      <c r="M45" s="56"/>
      <c r="N45" s="1"/>
      <c r="O45" s="60">
        <v>52.857142857142854</v>
      </c>
      <c r="P45" s="56"/>
      <c r="Q45" s="55"/>
      <c r="R45" s="56"/>
      <c r="S45" s="1"/>
      <c r="T45" s="1"/>
      <c r="U45" s="1"/>
      <c r="V45" s="55"/>
      <c r="W45" s="56"/>
      <c r="X45" s="27">
        <v>53.10526315789473</v>
      </c>
      <c r="Y45" s="1"/>
      <c r="Z45" s="1"/>
      <c r="AA45" s="55"/>
      <c r="AB45" s="58">
        <v>68.06451612903226</v>
      </c>
      <c r="AC45" s="1"/>
      <c r="AD45" s="1"/>
      <c r="AE45" s="55"/>
      <c r="AF45" s="58"/>
      <c r="AG45" s="27"/>
      <c r="AH45" s="27"/>
      <c r="AI45" s="27"/>
      <c r="AJ45" s="27"/>
      <c r="AK45" s="60"/>
      <c r="AL45" s="58"/>
      <c r="AM45" s="60"/>
      <c r="AN45" s="58"/>
      <c r="AO45" s="27"/>
      <c r="AP45" s="27"/>
      <c r="AQ45" s="60"/>
      <c r="AR45" s="58"/>
      <c r="AS45" s="27"/>
      <c r="AT45" s="60"/>
      <c r="AU45" s="58"/>
      <c r="AV45" s="60"/>
      <c r="AW45" s="58"/>
      <c r="AX45" s="27"/>
      <c r="AY45" s="27"/>
      <c r="AZ45" s="27"/>
      <c r="BA45" s="60"/>
      <c r="BB45" s="58">
        <v>64.25</v>
      </c>
      <c r="BC45" s="27"/>
      <c r="BD45" s="60"/>
      <c r="BE45" s="58"/>
      <c r="BF45" s="27"/>
      <c r="BG45" s="27"/>
      <c r="BH45" s="60"/>
      <c r="BI45" s="58"/>
      <c r="BJ45" s="27"/>
      <c r="BK45" s="60"/>
      <c r="BL45" s="58">
        <v>75.85365853658537</v>
      </c>
      <c r="BM45" s="60"/>
      <c r="BN45" s="58"/>
      <c r="BO45" s="27"/>
      <c r="BP45" s="27"/>
      <c r="BQ45" s="60"/>
      <c r="BR45" s="58"/>
      <c r="BS45" s="60"/>
      <c r="BT45" s="58"/>
      <c r="BU45" s="60"/>
      <c r="BV45" s="58"/>
      <c r="BW45" s="27"/>
      <c r="BX45" s="27"/>
      <c r="BY45" s="60"/>
      <c r="BZ45" s="291">
        <v>88.38992379339543</v>
      </c>
      <c r="CA45" s="27"/>
      <c r="CB45" s="27"/>
      <c r="CC45" s="27"/>
      <c r="CD45" s="27"/>
      <c r="CE45" s="290">
        <f>LARGE(H45:CD45,1)</f>
        <v>88.38992379339543</v>
      </c>
      <c r="CF45" s="290">
        <f>LARGE(H45:CD45,2)</f>
        <v>75.85365853658537</v>
      </c>
      <c r="CG45" s="290">
        <f>LARGE(H45:CD45,3)</f>
        <v>68.06451612903226</v>
      </c>
      <c r="CH45" s="290">
        <f>LARGE(H45:CD45,4)</f>
        <v>64.25</v>
      </c>
      <c r="CI45" s="290">
        <f>LARGE(H45:CD45,5)</f>
        <v>53.10526315789473</v>
      </c>
      <c r="CJ45" s="290">
        <f>LARGE(H45:CD45,6)</f>
        <v>52.857142857142854</v>
      </c>
      <c r="CK45" s="290">
        <f>LARGE(H45:CD45,7)</f>
        <v>46.17110266159696</v>
      </c>
      <c r="CL45" s="290">
        <v>0</v>
      </c>
      <c r="CM45" s="290">
        <v>0</v>
      </c>
      <c r="CN45" s="290">
        <v>0</v>
      </c>
      <c r="CO45" s="289">
        <f>SUM(CE45:CN45)</f>
        <v>448.6916071356476</v>
      </c>
    </row>
    <row r="46" spans="1:93" ht="15">
      <c r="A46" s="56">
        <v>7</v>
      </c>
      <c r="B46" s="23" t="s">
        <v>379</v>
      </c>
      <c r="C46" s="225">
        <v>1967</v>
      </c>
      <c r="D46" s="225">
        <v>45</v>
      </c>
      <c r="E46" s="23" t="s">
        <v>64</v>
      </c>
      <c r="F46" s="308" t="s">
        <v>378</v>
      </c>
      <c r="G46" s="225" t="s">
        <v>334</v>
      </c>
      <c r="H46" s="58">
        <v>89.55859375</v>
      </c>
      <c r="I46" s="1"/>
      <c r="J46" s="1"/>
      <c r="K46" s="1"/>
      <c r="L46" s="55"/>
      <c r="M46" s="56"/>
      <c r="N46" s="1"/>
      <c r="O46" s="55"/>
      <c r="P46" s="56"/>
      <c r="Q46" s="55"/>
      <c r="R46" s="56"/>
      <c r="S46" s="1"/>
      <c r="T46" s="1"/>
      <c r="U46" s="1"/>
      <c r="V46" s="55"/>
      <c r="W46" s="58"/>
      <c r="X46" s="27"/>
      <c r="Y46" s="27"/>
      <c r="Z46" s="27"/>
      <c r="AA46" s="60"/>
      <c r="AB46" s="56"/>
      <c r="AC46" s="1"/>
      <c r="AD46" s="1"/>
      <c r="AE46" s="55"/>
      <c r="AF46" s="58">
        <v>89.32352941176471</v>
      </c>
      <c r="AG46" s="27"/>
      <c r="AH46" s="27"/>
      <c r="AI46" s="27"/>
      <c r="AJ46" s="27"/>
      <c r="AK46" s="60"/>
      <c r="AL46" s="58"/>
      <c r="AM46" s="60"/>
      <c r="AN46" s="58"/>
      <c r="AO46" s="27"/>
      <c r="AP46" s="27"/>
      <c r="AQ46" s="60"/>
      <c r="AR46" s="58"/>
      <c r="AS46" s="27"/>
      <c r="AT46" s="60"/>
      <c r="AU46" s="58"/>
      <c r="AV46" s="60"/>
      <c r="AW46" s="58"/>
      <c r="AX46" s="321">
        <v>83.77049180327869</v>
      </c>
      <c r="AY46" s="27"/>
      <c r="AZ46" s="27"/>
      <c r="BA46" s="60"/>
      <c r="BB46" s="58"/>
      <c r="BC46" s="27"/>
      <c r="BD46" s="60"/>
      <c r="BE46" s="58"/>
      <c r="BF46" s="27">
        <v>57.71875</v>
      </c>
      <c r="BG46" s="27"/>
      <c r="BH46" s="60"/>
      <c r="BI46" s="58"/>
      <c r="BJ46" s="27"/>
      <c r="BK46" s="60"/>
      <c r="BL46" s="58"/>
      <c r="BM46" s="60"/>
      <c r="BN46" s="58"/>
      <c r="BO46" s="27"/>
      <c r="BP46" s="27"/>
      <c r="BQ46" s="60"/>
      <c r="BR46" s="58"/>
      <c r="BS46" s="60"/>
      <c r="BT46" s="58"/>
      <c r="BU46" s="60"/>
      <c r="BV46" s="58"/>
      <c r="BW46" s="27"/>
      <c r="BX46" s="27"/>
      <c r="BY46" s="60"/>
      <c r="BZ46" s="291">
        <v>95.83657917019475</v>
      </c>
      <c r="CA46" s="27"/>
      <c r="CB46" s="27"/>
      <c r="CC46" s="27"/>
      <c r="CD46" s="27"/>
      <c r="CE46" s="290">
        <f>LARGE(H46:CD46,1)</f>
        <v>95.83657917019475</v>
      </c>
      <c r="CF46" s="290">
        <f>LARGE(H46:CD46,2)</f>
        <v>89.55859375</v>
      </c>
      <c r="CG46" s="290">
        <f>LARGE(H46:CD46,3)</f>
        <v>89.32352941176471</v>
      </c>
      <c r="CH46" s="290">
        <f>LARGE(H46:CD46,4)</f>
        <v>83.77049180327869</v>
      </c>
      <c r="CI46" s="290">
        <f>LARGE(H46:CD46,5)</f>
        <v>57.71875</v>
      </c>
      <c r="CJ46" s="290">
        <v>0</v>
      </c>
      <c r="CK46" s="290">
        <v>0</v>
      </c>
      <c r="CL46" s="290">
        <v>0</v>
      </c>
      <c r="CM46" s="290">
        <v>0</v>
      </c>
      <c r="CN46" s="290">
        <v>0</v>
      </c>
      <c r="CO46" s="289">
        <f>SUM(CE46:CN46)</f>
        <v>416.2079441352381</v>
      </c>
    </row>
    <row r="47" spans="1:93" ht="15">
      <c r="A47" s="56">
        <v>8</v>
      </c>
      <c r="B47" s="23" t="s">
        <v>377</v>
      </c>
      <c r="C47" s="225">
        <v>1966</v>
      </c>
      <c r="D47" s="225">
        <v>45</v>
      </c>
      <c r="E47" s="23" t="s">
        <v>64</v>
      </c>
      <c r="F47" s="308" t="s">
        <v>376</v>
      </c>
      <c r="G47" s="225" t="s">
        <v>334</v>
      </c>
      <c r="H47" s="58">
        <v>82.59765625</v>
      </c>
      <c r="I47" s="1"/>
      <c r="J47" s="1"/>
      <c r="K47" s="1"/>
      <c r="L47" s="55"/>
      <c r="M47" s="56"/>
      <c r="N47" s="1"/>
      <c r="O47" s="55"/>
      <c r="P47" s="56"/>
      <c r="Q47" s="55"/>
      <c r="R47" s="56"/>
      <c r="S47" s="1"/>
      <c r="T47" s="1"/>
      <c r="U47" s="1"/>
      <c r="V47" s="55"/>
      <c r="W47" s="58"/>
      <c r="X47" s="27"/>
      <c r="Y47" s="27"/>
      <c r="Z47" s="27"/>
      <c r="AA47" s="60"/>
      <c r="AB47" s="56"/>
      <c r="AC47" s="1"/>
      <c r="AD47" s="1"/>
      <c r="AE47" s="55"/>
      <c r="AF47" s="58"/>
      <c r="AG47" s="27"/>
      <c r="AH47" s="27"/>
      <c r="AI47" s="27"/>
      <c r="AJ47" s="27"/>
      <c r="AK47" s="60"/>
      <c r="AL47" s="58"/>
      <c r="AM47" s="60"/>
      <c r="AN47" s="58"/>
      <c r="AO47" s="27"/>
      <c r="AP47" s="27"/>
      <c r="AQ47" s="60"/>
      <c r="AR47" s="58"/>
      <c r="AS47" s="27"/>
      <c r="AT47" s="60"/>
      <c r="AU47" s="58"/>
      <c r="AV47" s="60"/>
      <c r="AW47" s="58"/>
      <c r="AX47" s="27"/>
      <c r="AY47" s="27"/>
      <c r="AZ47" s="27"/>
      <c r="BA47" s="60"/>
      <c r="BB47" s="58"/>
      <c r="BC47" s="27"/>
      <c r="BD47" s="60"/>
      <c r="BE47" s="58">
        <v>88.20207253886011</v>
      </c>
      <c r="BF47" s="27"/>
      <c r="BG47" s="27"/>
      <c r="BH47" s="60"/>
      <c r="BI47" s="58"/>
      <c r="BJ47" s="27"/>
      <c r="BK47" s="60"/>
      <c r="BL47" s="58">
        <v>61.36585365853659</v>
      </c>
      <c r="BM47" s="60"/>
      <c r="BN47" s="58"/>
      <c r="BO47" s="27"/>
      <c r="BP47" s="27"/>
      <c r="BQ47" s="60"/>
      <c r="BR47" s="58"/>
      <c r="BS47" s="60"/>
      <c r="BT47" s="58"/>
      <c r="BU47" s="60"/>
      <c r="BV47" s="58"/>
      <c r="BW47" s="27"/>
      <c r="BX47" s="27"/>
      <c r="BY47" s="60"/>
      <c r="BZ47" s="291">
        <v>48.348433530906014</v>
      </c>
      <c r="CA47" s="290">
        <v>56.6875</v>
      </c>
      <c r="CB47" s="27"/>
      <c r="CC47" s="27"/>
      <c r="CD47" s="27"/>
      <c r="CE47" s="290">
        <f>LARGE(H47:CD47,1)</f>
        <v>88.20207253886011</v>
      </c>
      <c r="CF47" s="290">
        <f>LARGE(H47:CD47,2)</f>
        <v>82.59765625</v>
      </c>
      <c r="CG47" s="290">
        <f>LARGE(H47:CD47,3)</f>
        <v>61.36585365853659</v>
      </c>
      <c r="CH47" s="290">
        <f>LARGE(H47:CD47,4)</f>
        <v>56.6875</v>
      </c>
      <c r="CI47" s="290">
        <f>LARGE(H47:CD47,5)</f>
        <v>48.348433530906014</v>
      </c>
      <c r="CJ47" s="290">
        <v>0</v>
      </c>
      <c r="CK47" s="290">
        <v>0</v>
      </c>
      <c r="CL47" s="290">
        <v>0</v>
      </c>
      <c r="CM47" s="290">
        <v>0</v>
      </c>
      <c r="CN47" s="290">
        <v>0</v>
      </c>
      <c r="CO47" s="289">
        <f>SUM(CE47:CN47)</f>
        <v>337.20151597830267</v>
      </c>
    </row>
    <row r="48" spans="1:93" ht="15.75" thickBot="1">
      <c r="A48" s="126">
        <v>9</v>
      </c>
      <c r="B48" s="107" t="s">
        <v>375</v>
      </c>
      <c r="C48" s="228">
        <v>1964</v>
      </c>
      <c r="D48" s="228">
        <v>45</v>
      </c>
      <c r="E48" s="107" t="s">
        <v>64</v>
      </c>
      <c r="F48" s="287" t="s">
        <v>374</v>
      </c>
      <c r="G48" s="228" t="s">
        <v>334</v>
      </c>
      <c r="H48" s="126"/>
      <c r="I48" s="127"/>
      <c r="J48" s="127"/>
      <c r="K48" s="127"/>
      <c r="L48" s="139"/>
      <c r="M48" s="115">
        <v>46.41284403669725</v>
      </c>
      <c r="N48" s="127"/>
      <c r="O48" s="139"/>
      <c r="P48" s="126"/>
      <c r="Q48" s="139"/>
      <c r="R48" s="126"/>
      <c r="S48" s="127"/>
      <c r="T48" s="127"/>
      <c r="U48" s="127"/>
      <c r="V48" s="139"/>
      <c r="W48" s="115"/>
      <c r="X48" s="114"/>
      <c r="Y48" s="114"/>
      <c r="Z48" s="114"/>
      <c r="AA48" s="116"/>
      <c r="AB48" s="126"/>
      <c r="AC48" s="127"/>
      <c r="AD48" s="127"/>
      <c r="AE48" s="139"/>
      <c r="AF48" s="115"/>
      <c r="AG48" s="114"/>
      <c r="AH48" s="114"/>
      <c r="AI48" s="114"/>
      <c r="AJ48" s="114"/>
      <c r="AK48" s="116"/>
      <c r="AL48" s="115">
        <v>16.80049875311721</v>
      </c>
      <c r="AM48" s="116"/>
      <c r="AN48" s="115"/>
      <c r="AO48" s="114"/>
      <c r="AP48" s="114"/>
      <c r="AQ48" s="116"/>
      <c r="AR48" s="115"/>
      <c r="AS48" s="114">
        <v>17.253731343283576</v>
      </c>
      <c r="AT48" s="116"/>
      <c r="AU48" s="115"/>
      <c r="AV48" s="116"/>
      <c r="AW48" s="115"/>
      <c r="AX48" s="114"/>
      <c r="AY48" s="114"/>
      <c r="AZ48" s="114"/>
      <c r="BA48" s="116"/>
      <c r="BB48" s="115">
        <v>20.25</v>
      </c>
      <c r="BC48" s="114"/>
      <c r="BD48" s="116"/>
      <c r="BE48" s="115"/>
      <c r="BF48" s="114"/>
      <c r="BG48" s="114"/>
      <c r="BH48" s="116"/>
      <c r="BI48" s="115"/>
      <c r="BJ48" s="114"/>
      <c r="BK48" s="116"/>
      <c r="BL48" s="115"/>
      <c r="BM48" s="116"/>
      <c r="BN48" s="115"/>
      <c r="BO48" s="114"/>
      <c r="BP48" s="114"/>
      <c r="BQ48" s="116"/>
      <c r="BR48" s="115"/>
      <c r="BS48" s="116"/>
      <c r="BT48" s="115"/>
      <c r="BU48" s="116"/>
      <c r="BV48" s="115"/>
      <c r="BW48" s="114"/>
      <c r="BX48" s="114"/>
      <c r="BY48" s="116"/>
      <c r="BZ48" s="286">
        <v>43.47248094834885</v>
      </c>
      <c r="CA48" s="114"/>
      <c r="CB48" s="114"/>
      <c r="CC48" s="114"/>
      <c r="CD48" s="114"/>
      <c r="CE48" s="285">
        <f>LARGE(H48:CD48,1)</f>
        <v>46.41284403669725</v>
      </c>
      <c r="CF48" s="285">
        <f>LARGE(H48:CD48,2)</f>
        <v>43.47248094834885</v>
      </c>
      <c r="CG48" s="285">
        <f>LARGE(H48:CD48,3)</f>
        <v>20.25</v>
      </c>
      <c r="CH48" s="285">
        <f>LARGE(H48:CD48,4)</f>
        <v>17.253731343283576</v>
      </c>
      <c r="CI48" s="285">
        <f>LARGE(H48:CD48,5)</f>
        <v>16.80049875311721</v>
      </c>
      <c r="CJ48" s="285">
        <v>0</v>
      </c>
      <c r="CK48" s="285">
        <v>0</v>
      </c>
      <c r="CL48" s="285">
        <v>0</v>
      </c>
      <c r="CM48" s="285">
        <v>0</v>
      </c>
      <c r="CN48" s="285">
        <v>0</v>
      </c>
      <c r="CO48" s="284">
        <f>SUM(CE48:CN48)</f>
        <v>144.18955508144688</v>
      </c>
    </row>
    <row r="49" spans="1:93" ht="15.75" thickBot="1">
      <c r="A49" s="303">
        <v>1</v>
      </c>
      <c r="B49" s="318" t="s">
        <v>373</v>
      </c>
      <c r="C49" s="320">
        <v>1960</v>
      </c>
      <c r="D49" s="157">
        <v>50</v>
      </c>
      <c r="E49" s="319" t="s">
        <v>61</v>
      </c>
      <c r="F49" s="318"/>
      <c r="G49" s="157" t="s">
        <v>334</v>
      </c>
      <c r="H49" s="303"/>
      <c r="I49" s="302"/>
      <c r="J49" s="302"/>
      <c r="K49" s="302"/>
      <c r="L49" s="301"/>
      <c r="M49" s="303"/>
      <c r="N49" s="302"/>
      <c r="O49" s="301"/>
      <c r="P49" s="317">
        <v>70.06976744186046</v>
      </c>
      <c r="Q49" s="301"/>
      <c r="R49" s="303"/>
      <c r="S49" s="302"/>
      <c r="T49" s="302"/>
      <c r="U49" s="302"/>
      <c r="V49" s="301"/>
      <c r="W49" s="303"/>
      <c r="X49" s="302"/>
      <c r="Y49" s="302"/>
      <c r="Z49" s="302"/>
      <c r="AA49" s="301"/>
      <c r="AB49" s="158">
        <v>92.54838709677419</v>
      </c>
      <c r="AC49" s="302"/>
      <c r="AD49" s="302"/>
      <c r="AE49" s="301"/>
      <c r="AF49" s="158"/>
      <c r="AG49" s="159">
        <v>88.63934426229508</v>
      </c>
      <c r="AH49" s="159"/>
      <c r="AI49" s="159"/>
      <c r="AJ49" s="159"/>
      <c r="AK49" s="160"/>
      <c r="AL49" s="158"/>
      <c r="AM49" s="160"/>
      <c r="AN49" s="158">
        <v>69.53846153846155</v>
      </c>
      <c r="AO49" s="159"/>
      <c r="AP49" s="159"/>
      <c r="AQ49" s="160"/>
      <c r="AR49" s="158"/>
      <c r="AS49" s="159"/>
      <c r="AT49" s="160">
        <v>92.23529411764706</v>
      </c>
      <c r="AU49" s="158"/>
      <c r="AV49" s="160"/>
      <c r="AW49" s="158"/>
      <c r="AX49" s="159"/>
      <c r="AY49" s="159">
        <v>72.5</v>
      </c>
      <c r="AZ49" s="159"/>
      <c r="BA49" s="160"/>
      <c r="BB49" s="158"/>
      <c r="BC49" s="159">
        <v>92.48101265822785</v>
      </c>
      <c r="BD49" s="160"/>
      <c r="BE49" s="158"/>
      <c r="BF49" s="159">
        <v>89.6875</v>
      </c>
      <c r="BG49" s="159"/>
      <c r="BH49" s="160"/>
      <c r="BI49" s="158">
        <v>92.7560975609756</v>
      </c>
      <c r="BJ49" s="159"/>
      <c r="BK49" s="160"/>
      <c r="BL49" s="158">
        <v>90.34146341463415</v>
      </c>
      <c r="BM49" s="160"/>
      <c r="BN49" s="158"/>
      <c r="BO49" s="159"/>
      <c r="BP49" s="159"/>
      <c r="BQ49" s="160"/>
      <c r="BR49" s="158"/>
      <c r="BS49" s="160"/>
      <c r="BT49" s="158">
        <v>85.33333333333333</v>
      </c>
      <c r="BU49" s="160"/>
      <c r="BV49" s="158"/>
      <c r="BW49" s="159"/>
      <c r="BX49" s="159"/>
      <c r="BY49" s="160"/>
      <c r="BZ49" s="300"/>
      <c r="CA49" s="299">
        <v>83.5</v>
      </c>
      <c r="CB49" s="159"/>
      <c r="CC49" s="159"/>
      <c r="CD49" s="159"/>
      <c r="CE49" s="299">
        <f>LARGE(H49:CD49,1)</f>
        <v>92.7560975609756</v>
      </c>
      <c r="CF49" s="299">
        <f>LARGE(H49:CD49,2)</f>
        <v>92.54838709677419</v>
      </c>
      <c r="CG49" s="299">
        <f>LARGE(H49:CD49,3)</f>
        <v>92.48101265822785</v>
      </c>
      <c r="CH49" s="299">
        <f>LARGE(H49:CD49,4)</f>
        <v>92.23529411764706</v>
      </c>
      <c r="CI49" s="299">
        <f>LARGE(H49:CD49,5)</f>
        <v>90.34146341463415</v>
      </c>
      <c r="CJ49" s="299">
        <f>LARGE(H49:CD49,6)</f>
        <v>89.6875</v>
      </c>
      <c r="CK49" s="299">
        <f>LARGE(H49:CD49,7)</f>
        <v>88.63934426229508</v>
      </c>
      <c r="CL49" s="299">
        <f>LARGE(H49:CD49,8)</f>
        <v>85.33333333333333</v>
      </c>
      <c r="CM49" s="299">
        <f>LARGE(H49:CD49,9)</f>
        <v>83.5</v>
      </c>
      <c r="CN49" s="299">
        <f>LARGE(H49:CD49,10)</f>
        <v>72.5</v>
      </c>
      <c r="CO49" s="298">
        <f>SUM(CE49:CN49)</f>
        <v>880.0224324438874</v>
      </c>
    </row>
    <row r="50" spans="1:93" ht="15">
      <c r="A50" s="122">
        <v>1</v>
      </c>
      <c r="B50" s="135" t="s">
        <v>372</v>
      </c>
      <c r="C50" s="166">
        <v>1955</v>
      </c>
      <c r="D50" s="87">
        <v>55</v>
      </c>
      <c r="E50" s="168" t="s">
        <v>61</v>
      </c>
      <c r="F50" s="135" t="s">
        <v>146</v>
      </c>
      <c r="G50" s="87" t="s">
        <v>334</v>
      </c>
      <c r="H50" s="122"/>
      <c r="I50" s="95">
        <v>71.7680608365019</v>
      </c>
      <c r="J50" s="124"/>
      <c r="K50" s="124"/>
      <c r="L50" s="125"/>
      <c r="M50" s="122"/>
      <c r="N50" s="124"/>
      <c r="O50" s="125"/>
      <c r="P50" s="122"/>
      <c r="Q50" s="125"/>
      <c r="R50" s="97">
        <v>64.36</v>
      </c>
      <c r="S50" s="124"/>
      <c r="T50" s="124"/>
      <c r="U50" s="124"/>
      <c r="V50" s="125"/>
      <c r="W50" s="122"/>
      <c r="X50" s="124"/>
      <c r="Y50" s="124"/>
      <c r="Z50" s="124"/>
      <c r="AA50" s="125"/>
      <c r="AB50" s="97">
        <v>63.80645161290323</v>
      </c>
      <c r="AC50" s="124"/>
      <c r="AD50" s="124"/>
      <c r="AE50" s="125"/>
      <c r="AF50" s="97"/>
      <c r="AG50" s="95"/>
      <c r="AH50" s="95"/>
      <c r="AI50" s="95"/>
      <c r="AJ50" s="95"/>
      <c r="AK50" s="98"/>
      <c r="AL50" s="97"/>
      <c r="AM50" s="98"/>
      <c r="AN50" s="97"/>
      <c r="AO50" s="95"/>
      <c r="AP50" s="95"/>
      <c r="AQ50" s="98"/>
      <c r="AR50" s="97"/>
      <c r="AS50" s="95"/>
      <c r="AT50" s="98"/>
      <c r="AU50" s="97"/>
      <c r="AV50" s="98"/>
      <c r="AW50" s="97"/>
      <c r="AX50" s="95"/>
      <c r="AY50" s="95"/>
      <c r="AZ50" s="95"/>
      <c r="BA50" s="98"/>
      <c r="BB50" s="97"/>
      <c r="BC50" s="95"/>
      <c r="BD50" s="98"/>
      <c r="BE50" s="97">
        <v>89.2279792746114</v>
      </c>
      <c r="BF50" s="95"/>
      <c r="BG50" s="95"/>
      <c r="BH50" s="98"/>
      <c r="BI50" s="97"/>
      <c r="BJ50" s="95"/>
      <c r="BK50" s="98"/>
      <c r="BL50" s="97"/>
      <c r="BM50" s="98"/>
      <c r="BN50" s="97"/>
      <c r="BO50" s="95"/>
      <c r="BP50" s="95"/>
      <c r="BQ50" s="98"/>
      <c r="BR50" s="97"/>
      <c r="BS50" s="98"/>
      <c r="BT50" s="97"/>
      <c r="BU50" s="98"/>
      <c r="BV50" s="97"/>
      <c r="BW50" s="95"/>
      <c r="BX50" s="95"/>
      <c r="BY50" s="98"/>
      <c r="BZ50" s="294">
        <v>82.14479254868755</v>
      </c>
      <c r="CA50" s="95"/>
      <c r="CB50" s="95"/>
      <c r="CC50" s="95"/>
      <c r="CD50" s="95"/>
      <c r="CE50" s="293">
        <f>LARGE(H50:CD50,1)</f>
        <v>89.2279792746114</v>
      </c>
      <c r="CF50" s="293">
        <f>LARGE(H50:CD50,2)</f>
        <v>82.14479254868755</v>
      </c>
      <c r="CG50" s="293">
        <f>LARGE(H50:CD50,3)</f>
        <v>71.7680608365019</v>
      </c>
      <c r="CH50" s="293">
        <f>LARGE(H50:CD50,4)</f>
        <v>64.36</v>
      </c>
      <c r="CI50" s="293">
        <f>LARGE(H50:CD50,5)</f>
        <v>63.80645161290323</v>
      </c>
      <c r="CJ50" s="293">
        <v>0</v>
      </c>
      <c r="CK50" s="293">
        <v>0</v>
      </c>
      <c r="CL50" s="293">
        <v>0</v>
      </c>
      <c r="CM50" s="293">
        <v>0</v>
      </c>
      <c r="CN50" s="293">
        <v>0</v>
      </c>
      <c r="CO50" s="292">
        <f>SUM(CE50:CN50)</f>
        <v>371.30728427270407</v>
      </c>
    </row>
    <row r="51" spans="1:93" ht="15">
      <c r="A51" s="56">
        <v>2</v>
      </c>
      <c r="B51" s="7" t="s">
        <v>371</v>
      </c>
      <c r="C51" s="8">
        <v>1954</v>
      </c>
      <c r="D51" s="225">
        <v>55</v>
      </c>
      <c r="E51" s="7" t="s">
        <v>61</v>
      </c>
      <c r="F51" s="34" t="s">
        <v>179</v>
      </c>
      <c r="G51" s="225" t="s">
        <v>334</v>
      </c>
      <c r="H51" s="56"/>
      <c r="I51" s="1"/>
      <c r="J51" s="1"/>
      <c r="K51" s="1"/>
      <c r="L51" s="55"/>
      <c r="M51" s="58">
        <v>56.403669724770644</v>
      </c>
      <c r="N51" s="1"/>
      <c r="O51" s="55"/>
      <c r="P51" s="56"/>
      <c r="Q51" s="55"/>
      <c r="R51" s="56"/>
      <c r="S51" s="27">
        <v>34.55932203389831</v>
      </c>
      <c r="T51" s="1"/>
      <c r="U51" s="1"/>
      <c r="V51" s="55"/>
      <c r="W51" s="58">
        <v>39.435294117647054</v>
      </c>
      <c r="X51" s="1"/>
      <c r="Y51" s="1"/>
      <c r="Z51" s="1"/>
      <c r="AA51" s="55"/>
      <c r="AB51" s="58"/>
      <c r="AC51" s="27">
        <v>59.88235294117647</v>
      </c>
      <c r="AD51" s="1"/>
      <c r="AE51" s="55"/>
      <c r="AF51" s="58"/>
      <c r="AG51" s="27">
        <v>4.245901639344254</v>
      </c>
      <c r="AH51" s="27"/>
      <c r="AI51" s="27"/>
      <c r="AJ51" s="27"/>
      <c r="AK51" s="60"/>
      <c r="AL51" s="58"/>
      <c r="AM51" s="60"/>
      <c r="AN51" s="58"/>
      <c r="AO51" s="27"/>
      <c r="AP51" s="27"/>
      <c r="AQ51" s="60"/>
      <c r="AR51" s="58"/>
      <c r="AS51" s="27"/>
      <c r="AT51" s="60"/>
      <c r="AU51" s="58"/>
      <c r="AV51" s="60"/>
      <c r="AW51" s="58"/>
      <c r="AX51" s="27">
        <v>35.08196721311475</v>
      </c>
      <c r="AY51" s="27"/>
      <c r="AZ51" s="27"/>
      <c r="BA51" s="60"/>
      <c r="BB51" s="58"/>
      <c r="BC51" s="27">
        <v>22.303797468354432</v>
      </c>
      <c r="BD51" s="60"/>
      <c r="BE51" s="58"/>
      <c r="BF51" s="27"/>
      <c r="BG51" s="27"/>
      <c r="BH51" s="60"/>
      <c r="BI51" s="58"/>
      <c r="BJ51" s="27"/>
      <c r="BK51" s="60"/>
      <c r="BL51" s="58">
        <v>5.829268292682926</v>
      </c>
      <c r="BM51" s="60"/>
      <c r="BN51" s="58"/>
      <c r="BO51" s="27"/>
      <c r="BP51" s="27"/>
      <c r="BQ51" s="60"/>
      <c r="BR51" s="58"/>
      <c r="BS51" s="60">
        <v>45</v>
      </c>
      <c r="BT51" s="58">
        <v>4.666666666666671</v>
      </c>
      <c r="BU51" s="60"/>
      <c r="BV51" s="58"/>
      <c r="BW51" s="27"/>
      <c r="BX51" s="27"/>
      <c r="BY51" s="60"/>
      <c r="BZ51" s="291"/>
      <c r="CA51" s="27"/>
      <c r="CB51" s="27"/>
      <c r="CC51" s="27"/>
      <c r="CD51" s="27"/>
      <c r="CE51" s="290">
        <f>LARGE(H51:CD51,1)</f>
        <v>59.88235294117647</v>
      </c>
      <c r="CF51" s="290">
        <f>LARGE(H51:CD51,2)</f>
        <v>56.403669724770644</v>
      </c>
      <c r="CG51" s="290">
        <f>LARGE(H51:CD51,3)</f>
        <v>45</v>
      </c>
      <c r="CH51" s="290">
        <f>LARGE(H51:CD51,4)</f>
        <v>39.435294117647054</v>
      </c>
      <c r="CI51" s="290">
        <f>LARGE(H51:CD51,5)</f>
        <v>35.08196721311475</v>
      </c>
      <c r="CJ51" s="290">
        <f>LARGE(H51:CD51,6)</f>
        <v>34.55932203389831</v>
      </c>
      <c r="CK51" s="290">
        <f>LARGE(H51:CD51,7)</f>
        <v>22.303797468354432</v>
      </c>
      <c r="CL51" s="290">
        <f>LARGE(H51:CD51,8)</f>
        <v>5.829268292682926</v>
      </c>
      <c r="CM51" s="290">
        <f>LARGE(H51:CD51,9)</f>
        <v>4.666666666666671</v>
      </c>
      <c r="CN51" s="290">
        <f>LARGE(H51:CD51,10)</f>
        <v>4.245901639344254</v>
      </c>
      <c r="CO51" s="289">
        <f>SUM(CE51:CN51)</f>
        <v>307.40824009765555</v>
      </c>
    </row>
    <row r="52" spans="1:93" ht="15.75" thickBot="1">
      <c r="A52" s="126">
        <v>3</v>
      </c>
      <c r="B52" s="107" t="s">
        <v>370</v>
      </c>
      <c r="C52" s="228">
        <v>1955</v>
      </c>
      <c r="D52" s="228">
        <v>55</v>
      </c>
      <c r="E52" s="107" t="s">
        <v>64</v>
      </c>
      <c r="F52" s="287" t="s">
        <v>115</v>
      </c>
      <c r="G52" s="228" t="s">
        <v>334</v>
      </c>
      <c r="H52" s="115">
        <v>16.08203125</v>
      </c>
      <c r="I52" s="127"/>
      <c r="J52" s="127"/>
      <c r="K52" s="127"/>
      <c r="L52" s="139"/>
      <c r="M52" s="126"/>
      <c r="N52" s="127"/>
      <c r="O52" s="139"/>
      <c r="P52" s="126"/>
      <c r="Q52" s="139"/>
      <c r="R52" s="126"/>
      <c r="S52" s="114">
        <v>22.813559322033896</v>
      </c>
      <c r="T52" s="127"/>
      <c r="U52" s="127"/>
      <c r="V52" s="139"/>
      <c r="W52" s="115"/>
      <c r="X52" s="114"/>
      <c r="Y52" s="114"/>
      <c r="Z52" s="114"/>
      <c r="AA52" s="116"/>
      <c r="AB52" s="126"/>
      <c r="AC52" s="127"/>
      <c r="AD52" s="127"/>
      <c r="AE52" s="139"/>
      <c r="AF52" s="115"/>
      <c r="AG52" s="114"/>
      <c r="AH52" s="114"/>
      <c r="AI52" s="114"/>
      <c r="AJ52" s="114"/>
      <c r="AK52" s="116"/>
      <c r="AL52" s="115"/>
      <c r="AM52" s="116"/>
      <c r="AN52" s="115"/>
      <c r="AO52" s="114"/>
      <c r="AP52" s="114"/>
      <c r="AQ52" s="116"/>
      <c r="AR52" s="115"/>
      <c r="AS52" s="114"/>
      <c r="AT52" s="116"/>
      <c r="AU52" s="115"/>
      <c r="AV52" s="116"/>
      <c r="AW52" s="115"/>
      <c r="AX52" s="114"/>
      <c r="AY52" s="114"/>
      <c r="AZ52" s="114"/>
      <c r="BA52" s="116"/>
      <c r="BB52" s="115"/>
      <c r="BC52" s="114"/>
      <c r="BD52" s="116"/>
      <c r="BE52" s="115"/>
      <c r="BF52" s="114"/>
      <c r="BG52" s="114"/>
      <c r="BH52" s="116"/>
      <c r="BI52" s="115"/>
      <c r="BJ52" s="114"/>
      <c r="BK52" s="116"/>
      <c r="BL52" s="115"/>
      <c r="BM52" s="116"/>
      <c r="BN52" s="115"/>
      <c r="BO52" s="114">
        <v>17.5</v>
      </c>
      <c r="BP52" s="114"/>
      <c r="BQ52" s="116"/>
      <c r="BR52" s="115"/>
      <c r="BS52" s="116">
        <v>34</v>
      </c>
      <c r="BT52" s="115"/>
      <c r="BU52" s="116"/>
      <c r="BV52" s="115"/>
      <c r="BW52" s="114"/>
      <c r="BX52" s="114"/>
      <c r="BY52" s="116"/>
      <c r="BZ52" s="286">
        <v>12.721845893310757</v>
      </c>
      <c r="CA52" s="114"/>
      <c r="CB52" s="285">
        <v>38.55172413793103</v>
      </c>
      <c r="CC52" s="114"/>
      <c r="CD52" s="114"/>
      <c r="CE52" s="285">
        <f>LARGE(H52:CD52,1)</f>
        <v>38.55172413793103</v>
      </c>
      <c r="CF52" s="285">
        <f>LARGE(H52:CD52,2)</f>
        <v>34</v>
      </c>
      <c r="CG52" s="285">
        <f>LARGE(H52:CD52,3)</f>
        <v>22.813559322033896</v>
      </c>
      <c r="CH52" s="285">
        <f>LARGE(H52:CD52,4)</f>
        <v>17.5</v>
      </c>
      <c r="CI52" s="285">
        <f>LARGE(H52:CD52,5)</f>
        <v>16.08203125</v>
      </c>
      <c r="CJ52" s="285">
        <f>LARGE(H52:CD52,6)</f>
        <v>12.721845893310757</v>
      </c>
      <c r="CK52" s="285">
        <v>0</v>
      </c>
      <c r="CL52" s="285">
        <v>0</v>
      </c>
      <c r="CM52" s="285">
        <v>0</v>
      </c>
      <c r="CN52" s="285">
        <v>0</v>
      </c>
      <c r="CO52" s="284">
        <f>SUM(CE52:CN52)</f>
        <v>141.66916060327569</v>
      </c>
    </row>
    <row r="53" spans="1:93" ht="15">
      <c r="A53" s="122">
        <v>1</v>
      </c>
      <c r="B53" s="168" t="s">
        <v>369</v>
      </c>
      <c r="C53" s="166">
        <v>1949</v>
      </c>
      <c r="D53" s="87">
        <v>60</v>
      </c>
      <c r="E53" s="168" t="s">
        <v>61</v>
      </c>
      <c r="F53" s="135" t="s">
        <v>368</v>
      </c>
      <c r="G53" s="87" t="s">
        <v>334</v>
      </c>
      <c r="H53" s="122"/>
      <c r="I53" s="124"/>
      <c r="J53" s="124"/>
      <c r="K53" s="124"/>
      <c r="L53" s="125"/>
      <c r="M53" s="97">
        <v>72.75229357798165</v>
      </c>
      <c r="N53" s="124"/>
      <c r="O53" s="125"/>
      <c r="P53" s="122"/>
      <c r="Q53" s="125"/>
      <c r="R53" s="122"/>
      <c r="S53" s="124"/>
      <c r="T53" s="124"/>
      <c r="U53" s="124"/>
      <c r="V53" s="125"/>
      <c r="W53" s="97">
        <v>76.70588235294117</v>
      </c>
      <c r="X53" s="124"/>
      <c r="Y53" s="124"/>
      <c r="Z53" s="124"/>
      <c r="AA53" s="125"/>
      <c r="AB53" s="97"/>
      <c r="AC53" s="95">
        <v>78.6470588235294</v>
      </c>
      <c r="AD53" s="124"/>
      <c r="AE53" s="125"/>
      <c r="AF53" s="97"/>
      <c r="AG53" s="95">
        <v>48.0655737704918</v>
      </c>
      <c r="AH53" s="95"/>
      <c r="AI53" s="95"/>
      <c r="AJ53" s="95"/>
      <c r="AK53" s="98"/>
      <c r="AL53" s="97"/>
      <c r="AM53" s="98"/>
      <c r="AN53" s="97"/>
      <c r="AO53" s="95"/>
      <c r="AP53" s="95"/>
      <c r="AQ53" s="98"/>
      <c r="AR53" s="97"/>
      <c r="AS53" s="95">
        <v>85.22388059701493</v>
      </c>
      <c r="AT53" s="98"/>
      <c r="AU53" s="97"/>
      <c r="AV53" s="98"/>
      <c r="AW53" s="97"/>
      <c r="AX53" s="95">
        <v>70.78688524590164</v>
      </c>
      <c r="AY53" s="95"/>
      <c r="AZ53" s="95"/>
      <c r="BA53" s="98"/>
      <c r="BB53" s="97"/>
      <c r="BC53" s="95">
        <v>73.68354430379748</v>
      </c>
      <c r="BD53" s="98"/>
      <c r="BE53" s="97">
        <v>83.58549222797927</v>
      </c>
      <c r="BF53" s="95"/>
      <c r="BG53" s="95"/>
      <c r="BH53" s="98"/>
      <c r="BI53" s="97">
        <v>58.951219512195124</v>
      </c>
      <c r="BJ53" s="95"/>
      <c r="BK53" s="98"/>
      <c r="BL53" s="97"/>
      <c r="BM53" s="98"/>
      <c r="BN53" s="97"/>
      <c r="BO53" s="95"/>
      <c r="BP53" s="95"/>
      <c r="BQ53" s="98"/>
      <c r="BR53" s="97"/>
      <c r="BS53" s="98">
        <v>78</v>
      </c>
      <c r="BT53" s="97"/>
      <c r="BU53" s="98"/>
      <c r="BV53" s="97"/>
      <c r="BW53" s="95"/>
      <c r="BX53" s="95"/>
      <c r="BY53" s="98"/>
      <c r="BZ53" s="294">
        <v>84.78535139712108</v>
      </c>
      <c r="CA53" s="293">
        <v>52.5625</v>
      </c>
      <c r="CB53" s="95"/>
      <c r="CC53" s="95"/>
      <c r="CD53" s="95"/>
      <c r="CE53" s="293">
        <f>LARGE(H53:CD53,1)</f>
        <v>85.22388059701493</v>
      </c>
      <c r="CF53" s="293">
        <f>LARGE(H53:CD53,2)</f>
        <v>84.78535139712108</v>
      </c>
      <c r="CG53" s="293">
        <f>LARGE(H53:CD53,3)</f>
        <v>83.58549222797927</v>
      </c>
      <c r="CH53" s="293">
        <f>LARGE(H53:CD53,4)</f>
        <v>78.6470588235294</v>
      </c>
      <c r="CI53" s="293">
        <f>LARGE(H53:CD53,5)</f>
        <v>78</v>
      </c>
      <c r="CJ53" s="293">
        <f>LARGE(H53:CD53,6)</f>
        <v>76.70588235294117</v>
      </c>
      <c r="CK53" s="293">
        <f>LARGE(H53:CD53,7)</f>
        <v>73.68354430379748</v>
      </c>
      <c r="CL53" s="293">
        <f>LARGE(H53:CD53,8)</f>
        <v>72.75229357798165</v>
      </c>
      <c r="CM53" s="293">
        <f>LARGE(H53:CD53,9)</f>
        <v>70.78688524590164</v>
      </c>
      <c r="CN53" s="293">
        <f>LARGE(H53:CD53,10)</f>
        <v>58.951219512195124</v>
      </c>
      <c r="CO53" s="292">
        <f>SUM(CE53:CN53)</f>
        <v>763.1216080384618</v>
      </c>
    </row>
    <row r="54" spans="1:93" ht="15">
      <c r="A54" s="56">
        <v>2</v>
      </c>
      <c r="B54" s="7" t="s">
        <v>367</v>
      </c>
      <c r="C54" s="8">
        <v>1953</v>
      </c>
      <c r="D54" s="225">
        <v>60</v>
      </c>
      <c r="E54" s="7" t="s">
        <v>61</v>
      </c>
      <c r="F54" s="34"/>
      <c r="G54" s="225" t="s">
        <v>334</v>
      </c>
      <c r="H54" s="58">
        <v>10.28125</v>
      </c>
      <c r="I54" s="1"/>
      <c r="J54" s="1"/>
      <c r="K54" s="1"/>
      <c r="L54" s="55"/>
      <c r="M54" s="56"/>
      <c r="N54" s="1"/>
      <c r="O54" s="55"/>
      <c r="P54" s="56"/>
      <c r="Q54" s="55"/>
      <c r="R54" s="56"/>
      <c r="S54" s="1"/>
      <c r="T54" s="1"/>
      <c r="U54" s="1"/>
      <c r="V54" s="55"/>
      <c r="W54" s="56"/>
      <c r="X54" s="1"/>
      <c r="Y54" s="1"/>
      <c r="Z54" s="1"/>
      <c r="AA54" s="55"/>
      <c r="AB54" s="58"/>
      <c r="AC54" s="27">
        <v>52.11764705882353</v>
      </c>
      <c r="AD54" s="1"/>
      <c r="AE54" s="55"/>
      <c r="AF54" s="58"/>
      <c r="AG54" s="27"/>
      <c r="AH54" s="27"/>
      <c r="AI54" s="27"/>
      <c r="AJ54" s="27"/>
      <c r="AK54" s="60"/>
      <c r="AL54" s="58"/>
      <c r="AM54" s="60"/>
      <c r="AN54" s="58"/>
      <c r="AO54" s="27"/>
      <c r="AP54" s="27"/>
      <c r="AQ54" s="60"/>
      <c r="AR54" s="58"/>
      <c r="AS54" s="27">
        <v>39.417910447761194</v>
      </c>
      <c r="AT54" s="60"/>
      <c r="AU54" s="58"/>
      <c r="AV54" s="60"/>
      <c r="AW54" s="58"/>
      <c r="AX54" s="27"/>
      <c r="AY54" s="27"/>
      <c r="AZ54" s="27"/>
      <c r="BA54" s="60"/>
      <c r="BB54" s="58"/>
      <c r="BC54" s="27"/>
      <c r="BD54" s="60"/>
      <c r="BE54" s="58">
        <v>30.23834196891191</v>
      </c>
      <c r="BF54" s="27"/>
      <c r="BG54" s="27"/>
      <c r="BH54" s="60"/>
      <c r="BI54" s="58"/>
      <c r="BJ54" s="27"/>
      <c r="BK54" s="60"/>
      <c r="BL54" s="58"/>
      <c r="BM54" s="60"/>
      <c r="BN54" s="58"/>
      <c r="BO54" s="27"/>
      <c r="BP54" s="27"/>
      <c r="BQ54" s="60"/>
      <c r="BR54" s="58"/>
      <c r="BS54" s="60">
        <v>23</v>
      </c>
      <c r="BT54" s="58"/>
      <c r="BU54" s="60"/>
      <c r="BV54" s="58"/>
      <c r="BW54" s="27"/>
      <c r="BX54" s="27"/>
      <c r="BY54" s="60"/>
      <c r="BZ54" s="291">
        <v>20.238357324301433</v>
      </c>
      <c r="CA54" s="27"/>
      <c r="CB54" s="290">
        <v>35.13793103448276</v>
      </c>
      <c r="CC54" s="27"/>
      <c r="CD54" s="27"/>
      <c r="CE54" s="290">
        <f>LARGE(H54:CD54,1)</f>
        <v>52.11764705882353</v>
      </c>
      <c r="CF54" s="290">
        <f>LARGE(H54:CD54,2)</f>
        <v>39.417910447761194</v>
      </c>
      <c r="CG54" s="290">
        <f>LARGE(H54:CD54,3)</f>
        <v>35.13793103448276</v>
      </c>
      <c r="CH54" s="290">
        <f>LARGE(H54:CD54,4)</f>
        <v>30.23834196891191</v>
      </c>
      <c r="CI54" s="290">
        <f>LARGE(H54:CD54,5)</f>
        <v>23</v>
      </c>
      <c r="CJ54" s="290">
        <f>LARGE(H54:CD54,6)</f>
        <v>20.238357324301433</v>
      </c>
      <c r="CK54" s="290">
        <f>LARGE(H54:CD54,7)</f>
        <v>10.28125</v>
      </c>
      <c r="CL54" s="290">
        <v>0</v>
      </c>
      <c r="CM54" s="290">
        <v>0</v>
      </c>
      <c r="CN54" s="290">
        <v>0</v>
      </c>
      <c r="CO54" s="289">
        <f>SUM(CE54:CN54)</f>
        <v>210.4314378342808</v>
      </c>
    </row>
    <row r="55" spans="1:93" ht="15">
      <c r="A55" s="56">
        <v>3</v>
      </c>
      <c r="B55" s="7" t="s">
        <v>366</v>
      </c>
      <c r="C55" s="8">
        <v>1953</v>
      </c>
      <c r="D55" s="225">
        <v>60</v>
      </c>
      <c r="E55" s="7" t="s">
        <v>61</v>
      </c>
      <c r="F55" s="34" t="s">
        <v>365</v>
      </c>
      <c r="G55" s="225" t="s">
        <v>334</v>
      </c>
      <c r="H55" s="56"/>
      <c r="I55" s="1"/>
      <c r="J55" s="1"/>
      <c r="K55" s="1"/>
      <c r="L55" s="55"/>
      <c r="M55" s="56"/>
      <c r="N55" s="1"/>
      <c r="O55" s="55"/>
      <c r="P55" s="56"/>
      <c r="Q55" s="55"/>
      <c r="R55" s="56"/>
      <c r="S55" s="27">
        <v>21.13559322033899</v>
      </c>
      <c r="T55" s="1"/>
      <c r="U55" s="1"/>
      <c r="V55" s="55"/>
      <c r="W55" s="56"/>
      <c r="X55" s="1"/>
      <c r="Y55" s="1"/>
      <c r="Z55" s="1"/>
      <c r="AA55" s="55"/>
      <c r="AB55" s="58"/>
      <c r="AC55" s="27">
        <v>39.17647058823529</v>
      </c>
      <c r="AD55" s="1"/>
      <c r="AE55" s="55"/>
      <c r="AF55" s="58"/>
      <c r="AG55" s="27"/>
      <c r="AH55" s="27"/>
      <c r="AI55" s="27"/>
      <c r="AJ55" s="27"/>
      <c r="AK55" s="60"/>
      <c r="AL55" s="58"/>
      <c r="AM55" s="60"/>
      <c r="AN55" s="58"/>
      <c r="AO55" s="27"/>
      <c r="AP55" s="27"/>
      <c r="AQ55" s="60"/>
      <c r="AR55" s="58"/>
      <c r="AS55" s="27"/>
      <c r="AT55" s="60"/>
      <c r="AU55" s="58"/>
      <c r="AV55" s="60"/>
      <c r="AW55" s="58"/>
      <c r="AX55" s="27"/>
      <c r="AY55" s="27"/>
      <c r="AZ55" s="27"/>
      <c r="BA55" s="60"/>
      <c r="BB55" s="58"/>
      <c r="BC55" s="27">
        <v>18.54430379746836</v>
      </c>
      <c r="BD55" s="60"/>
      <c r="BE55" s="58">
        <v>30.751295336787564</v>
      </c>
      <c r="BF55" s="27"/>
      <c r="BG55" s="27"/>
      <c r="BH55" s="60"/>
      <c r="BI55" s="58">
        <v>17.902439024390247</v>
      </c>
      <c r="BJ55" s="27"/>
      <c r="BK55" s="60"/>
      <c r="BL55" s="58"/>
      <c r="BM55" s="60"/>
      <c r="BN55" s="58"/>
      <c r="BO55" s="27"/>
      <c r="BP55" s="27"/>
      <c r="BQ55" s="60"/>
      <c r="BR55" s="58"/>
      <c r="BS55" s="60"/>
      <c r="BT55" s="58"/>
      <c r="BU55" s="60"/>
      <c r="BV55" s="58"/>
      <c r="BW55" s="27"/>
      <c r="BX55" s="27"/>
      <c r="BY55" s="60"/>
      <c r="BZ55" s="291">
        <v>49.28450465707028</v>
      </c>
      <c r="CA55" s="290">
        <v>23.6875</v>
      </c>
      <c r="CB55" s="27"/>
      <c r="CC55" s="27"/>
      <c r="CD55" s="27"/>
      <c r="CE55" s="290">
        <f>LARGE(H55:CD55,1)</f>
        <v>49.28450465707028</v>
      </c>
      <c r="CF55" s="290">
        <f>LARGE(H55:CD55,2)</f>
        <v>39.17647058823529</v>
      </c>
      <c r="CG55" s="290">
        <f>LARGE(H55:CD55,3)</f>
        <v>30.751295336787564</v>
      </c>
      <c r="CH55" s="290">
        <f>LARGE(H55:CD55,4)</f>
        <v>23.6875</v>
      </c>
      <c r="CI55" s="290">
        <f>LARGE(H55:CD55,5)</f>
        <v>21.13559322033899</v>
      </c>
      <c r="CJ55" s="290">
        <f>LARGE(H55:CD55,6)</f>
        <v>18.54430379746836</v>
      </c>
      <c r="CK55" s="290">
        <f>LARGE(H55:CD55,7)</f>
        <v>17.902439024390247</v>
      </c>
      <c r="CL55" s="290">
        <v>0</v>
      </c>
      <c r="CM55" s="290">
        <v>0</v>
      </c>
      <c r="CN55" s="290">
        <v>0</v>
      </c>
      <c r="CO55" s="289">
        <f>SUM(CE55:CN55)</f>
        <v>200.48210662429074</v>
      </c>
    </row>
    <row r="56" spans="1:93" ht="15">
      <c r="A56" s="56">
        <v>4</v>
      </c>
      <c r="B56" s="23" t="s">
        <v>364</v>
      </c>
      <c r="C56" s="225">
        <v>1949</v>
      </c>
      <c r="D56" s="225">
        <v>60</v>
      </c>
      <c r="E56" s="23" t="s">
        <v>64</v>
      </c>
      <c r="F56" s="308" t="s">
        <v>87</v>
      </c>
      <c r="G56" s="225" t="s">
        <v>334</v>
      </c>
      <c r="H56" s="56"/>
      <c r="I56" s="1"/>
      <c r="J56" s="1"/>
      <c r="K56" s="1"/>
      <c r="L56" s="55"/>
      <c r="M56" s="58">
        <v>33.69724770642202</v>
      </c>
      <c r="N56" s="1"/>
      <c r="O56" s="55"/>
      <c r="P56" s="56"/>
      <c r="Q56" s="55"/>
      <c r="R56" s="56"/>
      <c r="S56" s="1"/>
      <c r="T56" s="1"/>
      <c r="U56" s="1"/>
      <c r="V56" s="55"/>
      <c r="W56" s="58"/>
      <c r="X56" s="27"/>
      <c r="Y56" s="27"/>
      <c r="Z56" s="27"/>
      <c r="AA56" s="60"/>
      <c r="AB56" s="56"/>
      <c r="AC56" s="1"/>
      <c r="AD56" s="1"/>
      <c r="AE56" s="55"/>
      <c r="AF56" s="58"/>
      <c r="AG56" s="27"/>
      <c r="AH56" s="27"/>
      <c r="AI56" s="27"/>
      <c r="AJ56" s="27"/>
      <c r="AK56" s="60"/>
      <c r="AL56" s="58"/>
      <c r="AM56" s="60"/>
      <c r="AN56" s="58"/>
      <c r="AO56" s="27"/>
      <c r="AP56" s="27"/>
      <c r="AQ56" s="60"/>
      <c r="AR56" s="58"/>
      <c r="AS56" s="27">
        <v>48.28358208955224</v>
      </c>
      <c r="AT56" s="60"/>
      <c r="AU56" s="58"/>
      <c r="AV56" s="60"/>
      <c r="AW56" s="58"/>
      <c r="AX56" s="27">
        <v>31.836065573770497</v>
      </c>
      <c r="AY56" s="27"/>
      <c r="AZ56" s="27"/>
      <c r="BA56" s="60"/>
      <c r="BB56" s="58"/>
      <c r="BC56" s="27">
        <v>31.07594936708861</v>
      </c>
      <c r="BD56" s="60"/>
      <c r="BE56" s="58"/>
      <c r="BF56" s="27"/>
      <c r="BG56" s="27"/>
      <c r="BH56" s="60"/>
      <c r="BI56" s="58"/>
      <c r="BJ56" s="27"/>
      <c r="BK56" s="60"/>
      <c r="BL56" s="58"/>
      <c r="BM56" s="60"/>
      <c r="BN56" s="58"/>
      <c r="BO56" s="27"/>
      <c r="BP56" s="27"/>
      <c r="BQ56" s="60"/>
      <c r="BR56" s="58"/>
      <c r="BS56" s="60"/>
      <c r="BT56" s="58"/>
      <c r="BU56" s="60"/>
      <c r="BV56" s="58"/>
      <c r="BW56" s="27"/>
      <c r="BX56" s="27"/>
      <c r="BY56" s="60"/>
      <c r="BZ56" s="291">
        <v>34.75444538526672</v>
      </c>
      <c r="CA56" s="27"/>
      <c r="CB56" s="27"/>
      <c r="CC56" s="27"/>
      <c r="CD56" s="27"/>
      <c r="CE56" s="290">
        <f>LARGE(H56:CD56,1)</f>
        <v>48.28358208955224</v>
      </c>
      <c r="CF56" s="290">
        <f>LARGE(H56:CD56,2)</f>
        <v>34.75444538526672</v>
      </c>
      <c r="CG56" s="290">
        <f>LARGE(H56:CD56,3)</f>
        <v>33.69724770642202</v>
      </c>
      <c r="CH56" s="290">
        <f>LARGE(H56:CD56,4)</f>
        <v>31.836065573770497</v>
      </c>
      <c r="CI56" s="290">
        <f>LARGE(H56:CD56,5)</f>
        <v>31.07594936708861</v>
      </c>
      <c r="CJ56" s="290">
        <v>0</v>
      </c>
      <c r="CK56" s="290">
        <v>0</v>
      </c>
      <c r="CL56" s="290">
        <v>0</v>
      </c>
      <c r="CM56" s="290">
        <v>0</v>
      </c>
      <c r="CN56" s="290">
        <v>0</v>
      </c>
      <c r="CO56" s="289">
        <f>SUM(CE56:CN56)</f>
        <v>179.6472901221001</v>
      </c>
    </row>
    <row r="57" spans="1:93" ht="15">
      <c r="A57" s="56">
        <v>5</v>
      </c>
      <c r="B57" s="23" t="s">
        <v>363</v>
      </c>
      <c r="C57" s="225">
        <v>1953</v>
      </c>
      <c r="D57" s="225">
        <v>60</v>
      </c>
      <c r="E57" s="23" t="s">
        <v>64</v>
      </c>
      <c r="F57" s="308" t="s">
        <v>362</v>
      </c>
      <c r="G57" s="225" t="s">
        <v>334</v>
      </c>
      <c r="H57" s="58">
        <v>19.5625</v>
      </c>
      <c r="I57" s="1"/>
      <c r="J57" s="1"/>
      <c r="K57" s="1"/>
      <c r="L57" s="55"/>
      <c r="M57" s="56"/>
      <c r="N57" s="1"/>
      <c r="O57" s="55"/>
      <c r="P57" s="56"/>
      <c r="Q57" s="55"/>
      <c r="R57" s="56"/>
      <c r="S57" s="1"/>
      <c r="T57" s="1"/>
      <c r="U57" s="1"/>
      <c r="V57" s="55"/>
      <c r="W57" s="58">
        <v>19.63529411764705</v>
      </c>
      <c r="X57" s="27"/>
      <c r="Y57" s="27"/>
      <c r="Z57" s="27"/>
      <c r="AA57" s="60"/>
      <c r="AB57" s="56"/>
      <c r="AC57" s="1"/>
      <c r="AD57" s="1"/>
      <c r="AE57" s="55"/>
      <c r="AF57" s="58">
        <v>26.235294117647058</v>
      </c>
      <c r="AG57" s="27"/>
      <c r="AH57" s="27"/>
      <c r="AI57" s="27"/>
      <c r="AJ57" s="27"/>
      <c r="AK57" s="60"/>
      <c r="AL57" s="58"/>
      <c r="AM57" s="60"/>
      <c r="AN57" s="58"/>
      <c r="AO57" s="27"/>
      <c r="AP57" s="27"/>
      <c r="AQ57" s="60"/>
      <c r="AR57" s="58"/>
      <c r="AS57" s="27">
        <v>45.32835820895522</v>
      </c>
      <c r="AT57" s="60"/>
      <c r="AU57" s="58"/>
      <c r="AV57" s="60"/>
      <c r="AW57" s="58"/>
      <c r="AX57" s="27"/>
      <c r="AY57" s="27"/>
      <c r="AZ57" s="27"/>
      <c r="BA57" s="60"/>
      <c r="BB57" s="58"/>
      <c r="BC57" s="27"/>
      <c r="BD57" s="60"/>
      <c r="BE57" s="58">
        <v>49.73056994818653</v>
      </c>
      <c r="BF57" s="27"/>
      <c r="BG57" s="27"/>
      <c r="BH57" s="60"/>
      <c r="BI57" s="58"/>
      <c r="BJ57" s="27"/>
      <c r="BK57" s="60"/>
      <c r="BL57" s="58"/>
      <c r="BM57" s="60"/>
      <c r="BN57" s="58"/>
      <c r="BO57" s="27"/>
      <c r="BP57" s="27"/>
      <c r="BQ57" s="60"/>
      <c r="BR57" s="58"/>
      <c r="BS57" s="60"/>
      <c r="BT57" s="58"/>
      <c r="BU57" s="60"/>
      <c r="BV57" s="58"/>
      <c r="BW57" s="27"/>
      <c r="BX57" s="27"/>
      <c r="BY57" s="60"/>
      <c r="BZ57" s="291"/>
      <c r="CA57" s="27"/>
      <c r="CB57" s="27"/>
      <c r="CC57" s="27"/>
      <c r="CD57" s="27"/>
      <c r="CE57" s="290">
        <f>LARGE(H57:CD57,1)</f>
        <v>49.73056994818653</v>
      </c>
      <c r="CF57" s="290">
        <f>LARGE(H57:CD57,2)</f>
        <v>45.32835820895522</v>
      </c>
      <c r="CG57" s="290">
        <f>LARGE(H57:CD57,3)</f>
        <v>26.235294117647058</v>
      </c>
      <c r="CH57" s="290">
        <f>LARGE(H57:CD57,4)</f>
        <v>19.63529411764705</v>
      </c>
      <c r="CI57" s="290">
        <f>LARGE(H57:CD57,5)</f>
        <v>19.5625</v>
      </c>
      <c r="CJ57" s="290">
        <v>0</v>
      </c>
      <c r="CK57" s="290">
        <v>0</v>
      </c>
      <c r="CL57" s="290">
        <v>0</v>
      </c>
      <c r="CM57" s="290">
        <v>0</v>
      </c>
      <c r="CN57" s="290">
        <v>0</v>
      </c>
      <c r="CO57" s="289">
        <f>SUM(CE57:CN57)</f>
        <v>160.49201639243586</v>
      </c>
    </row>
    <row r="58" spans="1:93" ht="15">
      <c r="A58" s="56">
        <v>6</v>
      </c>
      <c r="B58" s="34" t="s">
        <v>361</v>
      </c>
      <c r="C58" s="8">
        <v>1953</v>
      </c>
      <c r="D58" s="225">
        <v>60</v>
      </c>
      <c r="E58" s="7" t="s">
        <v>61</v>
      </c>
      <c r="F58" s="34" t="s">
        <v>360</v>
      </c>
      <c r="G58" s="225" t="s">
        <v>334</v>
      </c>
      <c r="H58" s="56"/>
      <c r="I58" s="1"/>
      <c r="J58" s="1"/>
      <c r="K58" s="1"/>
      <c r="L58" s="55"/>
      <c r="M58" s="56"/>
      <c r="N58" s="27">
        <v>8.200000000000003</v>
      </c>
      <c r="O58" s="55"/>
      <c r="P58" s="56"/>
      <c r="Q58" s="55"/>
      <c r="R58" s="58">
        <v>10.900000000000006</v>
      </c>
      <c r="S58" s="1"/>
      <c r="T58" s="1"/>
      <c r="U58" s="1"/>
      <c r="V58" s="55"/>
      <c r="W58" s="56"/>
      <c r="X58" s="27">
        <v>1</v>
      </c>
      <c r="Y58" s="1"/>
      <c r="Z58" s="1"/>
      <c r="AA58" s="55"/>
      <c r="AB58" s="58">
        <v>7.387096774193552</v>
      </c>
      <c r="AC58" s="1"/>
      <c r="AD58" s="1"/>
      <c r="AE58" s="55"/>
      <c r="AF58" s="58"/>
      <c r="AG58" s="27">
        <v>10.73770491803279</v>
      </c>
      <c r="AH58" s="27"/>
      <c r="AI58" s="27"/>
      <c r="AJ58" s="27"/>
      <c r="AK58" s="60"/>
      <c r="AL58" s="58"/>
      <c r="AM58" s="60"/>
      <c r="AN58" s="58"/>
      <c r="AO58" s="27"/>
      <c r="AP58" s="27"/>
      <c r="AQ58" s="60"/>
      <c r="AR58" s="58"/>
      <c r="AS58" s="27"/>
      <c r="AT58" s="60">
        <v>1</v>
      </c>
      <c r="AU58" s="58"/>
      <c r="AV58" s="60"/>
      <c r="AW58" s="58"/>
      <c r="AX58" s="27"/>
      <c r="AY58" s="27"/>
      <c r="AZ58" s="27"/>
      <c r="BA58" s="60"/>
      <c r="BB58" s="58">
        <v>6.5</v>
      </c>
      <c r="BC58" s="27"/>
      <c r="BD58" s="60"/>
      <c r="BE58" s="58"/>
      <c r="BF58" s="27"/>
      <c r="BG58" s="27"/>
      <c r="BH58" s="60"/>
      <c r="BI58" s="58">
        <v>5.829268292682926</v>
      </c>
      <c r="BJ58" s="27"/>
      <c r="BK58" s="60"/>
      <c r="BL58" s="58">
        <v>1</v>
      </c>
      <c r="BM58" s="60"/>
      <c r="BN58" s="58"/>
      <c r="BO58" s="27"/>
      <c r="BP58" s="27"/>
      <c r="BQ58" s="60"/>
      <c r="BR58" s="58"/>
      <c r="BS58" s="60"/>
      <c r="BT58" s="58"/>
      <c r="BU58" s="60"/>
      <c r="BV58" s="58"/>
      <c r="BW58" s="27"/>
      <c r="BX58" s="27"/>
      <c r="BY58" s="60"/>
      <c r="BZ58" s="291">
        <v>20.713378492802704</v>
      </c>
      <c r="CA58" s="290">
        <v>17.5</v>
      </c>
      <c r="CB58" s="27"/>
      <c r="CC58" s="27"/>
      <c r="CD58" s="27"/>
      <c r="CE58" s="290">
        <f>LARGE(H58:CD58,1)</f>
        <v>20.713378492802704</v>
      </c>
      <c r="CF58" s="290">
        <f>LARGE(H58:CD58,2)</f>
        <v>17.5</v>
      </c>
      <c r="CG58" s="290">
        <f>LARGE(H58:CD58,3)</f>
        <v>10.900000000000006</v>
      </c>
      <c r="CH58" s="290">
        <f>LARGE(H58:CD58,4)</f>
        <v>10.73770491803279</v>
      </c>
      <c r="CI58" s="290">
        <f>LARGE(H58:CD58,5)</f>
        <v>8.200000000000003</v>
      </c>
      <c r="CJ58" s="290">
        <f>LARGE(H58:CD58,6)</f>
        <v>7.387096774193552</v>
      </c>
      <c r="CK58" s="290">
        <f>LARGE(H58:CD58,7)</f>
        <v>6.5</v>
      </c>
      <c r="CL58" s="290">
        <f>LARGE(H58:CD58,8)</f>
        <v>5.829268292682926</v>
      </c>
      <c r="CM58" s="290">
        <f>LARGE(H58:CD58,9)</f>
        <v>1</v>
      </c>
      <c r="CN58" s="290">
        <f>LARGE(H58:CD58,10)</f>
        <v>1</v>
      </c>
      <c r="CO58" s="289">
        <f>SUM(CE58:CN58)</f>
        <v>89.76744847771198</v>
      </c>
    </row>
    <row r="59" spans="1:93" ht="15.75" thickBot="1">
      <c r="A59" s="126">
        <v>7</v>
      </c>
      <c r="B59" s="316" t="s">
        <v>359</v>
      </c>
      <c r="C59" s="288">
        <v>1952</v>
      </c>
      <c r="D59" s="228">
        <v>60</v>
      </c>
      <c r="E59" s="316" t="s">
        <v>61</v>
      </c>
      <c r="F59" s="315"/>
      <c r="G59" s="228" t="s">
        <v>334</v>
      </c>
      <c r="H59" s="126"/>
      <c r="I59" s="127"/>
      <c r="J59" s="127"/>
      <c r="K59" s="127"/>
      <c r="L59" s="139"/>
      <c r="M59" s="115">
        <v>10.082568807339456</v>
      </c>
      <c r="N59" s="127"/>
      <c r="O59" s="139"/>
      <c r="P59" s="126"/>
      <c r="Q59" s="139"/>
      <c r="R59" s="126"/>
      <c r="S59" s="114">
        <v>9.389830508474574</v>
      </c>
      <c r="T59" s="127"/>
      <c r="U59" s="127"/>
      <c r="V59" s="139"/>
      <c r="W59" s="126"/>
      <c r="X59" s="127"/>
      <c r="Y59" s="127"/>
      <c r="Z59" s="127"/>
      <c r="AA59" s="139"/>
      <c r="AB59" s="115"/>
      <c r="AC59" s="114">
        <v>23.647058823529406</v>
      </c>
      <c r="AD59" s="127"/>
      <c r="AE59" s="139"/>
      <c r="AF59" s="115"/>
      <c r="AG59" s="114"/>
      <c r="AH59" s="114"/>
      <c r="AI59" s="114"/>
      <c r="AJ59" s="114"/>
      <c r="AK59" s="116"/>
      <c r="AL59" s="115"/>
      <c r="AM59" s="116"/>
      <c r="AN59" s="115"/>
      <c r="AO59" s="114"/>
      <c r="AP59" s="114"/>
      <c r="AQ59" s="116"/>
      <c r="AR59" s="115"/>
      <c r="AS59" s="114"/>
      <c r="AT59" s="116"/>
      <c r="AU59" s="115"/>
      <c r="AV59" s="116"/>
      <c r="AW59" s="115"/>
      <c r="AX59" s="114"/>
      <c r="AY59" s="114"/>
      <c r="AZ59" s="114"/>
      <c r="BA59" s="116"/>
      <c r="BB59" s="115"/>
      <c r="BC59" s="114"/>
      <c r="BD59" s="116"/>
      <c r="BE59" s="115"/>
      <c r="BF59" s="114"/>
      <c r="BG59" s="114"/>
      <c r="BH59" s="116"/>
      <c r="BI59" s="115"/>
      <c r="BJ59" s="114"/>
      <c r="BK59" s="116"/>
      <c r="BL59" s="115"/>
      <c r="BM59" s="116"/>
      <c r="BN59" s="115"/>
      <c r="BO59" s="114"/>
      <c r="BP59" s="114"/>
      <c r="BQ59" s="116"/>
      <c r="BR59" s="115"/>
      <c r="BS59" s="116"/>
      <c r="BT59" s="115"/>
      <c r="BU59" s="116"/>
      <c r="BV59" s="115"/>
      <c r="BW59" s="114"/>
      <c r="BX59" s="114"/>
      <c r="BY59" s="116"/>
      <c r="BZ59" s="286">
        <v>13.392464013547837</v>
      </c>
      <c r="CA59" s="114"/>
      <c r="CB59" s="285">
        <v>21.48275862068965</v>
      </c>
      <c r="CC59" s="114"/>
      <c r="CD59" s="114"/>
      <c r="CE59" s="285">
        <f>LARGE(H59:CD59,1)</f>
        <v>23.647058823529406</v>
      </c>
      <c r="CF59" s="285">
        <f>LARGE(H59:CD59,2)</f>
        <v>21.48275862068965</v>
      </c>
      <c r="CG59" s="285">
        <f>LARGE(H59:CD59,3)</f>
        <v>13.392464013547837</v>
      </c>
      <c r="CH59" s="285">
        <f>LARGE(H59:CD59,4)</f>
        <v>10.082568807339456</v>
      </c>
      <c r="CI59" s="285">
        <f>LARGE(H59:CD59,5)</f>
        <v>9.389830508474574</v>
      </c>
      <c r="CJ59" s="285">
        <v>0</v>
      </c>
      <c r="CK59" s="285">
        <v>0</v>
      </c>
      <c r="CL59" s="285">
        <v>0</v>
      </c>
      <c r="CM59" s="285">
        <v>0</v>
      </c>
      <c r="CN59" s="285">
        <v>0</v>
      </c>
      <c r="CO59" s="284">
        <f>SUM(CE59:CN59)</f>
        <v>77.99468077358092</v>
      </c>
    </row>
    <row r="60" spans="1:93" ht="15">
      <c r="A60" s="122">
        <v>1</v>
      </c>
      <c r="B60" s="89" t="s">
        <v>358</v>
      </c>
      <c r="C60" s="87">
        <v>1948</v>
      </c>
      <c r="D60" s="166">
        <v>65</v>
      </c>
      <c r="E60" s="89" t="s">
        <v>64</v>
      </c>
      <c r="F60" s="296" t="s">
        <v>357</v>
      </c>
      <c r="G60" s="87" t="s">
        <v>334</v>
      </c>
      <c r="H60" s="122"/>
      <c r="I60" s="124"/>
      <c r="J60" s="124"/>
      <c r="K60" s="124"/>
      <c r="L60" s="125"/>
      <c r="M60" s="122"/>
      <c r="N60" s="95">
        <v>76.6</v>
      </c>
      <c r="O60" s="125"/>
      <c r="P60" s="122"/>
      <c r="Q60" s="125"/>
      <c r="R60" s="97">
        <v>94.06</v>
      </c>
      <c r="S60" s="124"/>
      <c r="T60" s="124"/>
      <c r="U60" s="124"/>
      <c r="V60" s="125"/>
      <c r="W60" s="97"/>
      <c r="X60" s="95">
        <v>89.57894736842105</v>
      </c>
      <c r="Y60" s="95"/>
      <c r="Z60" s="95"/>
      <c r="AA60" s="98"/>
      <c r="AB60" s="122"/>
      <c r="AC60" s="124"/>
      <c r="AD60" s="124"/>
      <c r="AE60" s="125"/>
      <c r="AF60" s="97"/>
      <c r="AG60" s="95">
        <v>82.14754098360656</v>
      </c>
      <c r="AH60" s="95"/>
      <c r="AI60" s="95"/>
      <c r="AJ60" s="95"/>
      <c r="AK60" s="98"/>
      <c r="AL60" s="97"/>
      <c r="AM60" s="98"/>
      <c r="AN60" s="97">
        <v>61.92307692307693</v>
      </c>
      <c r="AO60" s="95"/>
      <c r="AP60" s="95"/>
      <c r="AQ60" s="98"/>
      <c r="AR60" s="97"/>
      <c r="AS60" s="95"/>
      <c r="AT60" s="98">
        <v>86.41176470588235</v>
      </c>
      <c r="AU60" s="97"/>
      <c r="AV60" s="98"/>
      <c r="AW60" s="97"/>
      <c r="AX60" s="297">
        <v>88.63934426229508</v>
      </c>
      <c r="AY60" s="95"/>
      <c r="AZ60" s="95"/>
      <c r="BA60" s="98"/>
      <c r="BB60" s="97"/>
      <c r="BC60" s="95">
        <v>91.22784810126582</v>
      </c>
      <c r="BD60" s="98"/>
      <c r="BE60" s="97"/>
      <c r="BF60" s="95">
        <v>83.5</v>
      </c>
      <c r="BG60" s="95"/>
      <c r="BH60" s="98"/>
      <c r="BI60" s="97"/>
      <c r="BJ60" s="95"/>
      <c r="BK60" s="98"/>
      <c r="BL60" s="97"/>
      <c r="BM60" s="98"/>
      <c r="BN60" s="97"/>
      <c r="BO60" s="95"/>
      <c r="BP60" s="95"/>
      <c r="BQ60" s="98"/>
      <c r="BR60" s="97"/>
      <c r="BS60" s="98">
        <v>100</v>
      </c>
      <c r="BT60" s="97">
        <v>74.33333333333334</v>
      </c>
      <c r="BU60" s="98"/>
      <c r="BV60" s="97"/>
      <c r="BW60" s="95"/>
      <c r="BX60" s="95"/>
      <c r="BY60" s="98"/>
      <c r="BZ60" s="294">
        <v>95.16596104995766</v>
      </c>
      <c r="CA60" s="293">
        <v>75.25</v>
      </c>
      <c r="CB60" s="95"/>
      <c r="CC60" s="95"/>
      <c r="CD60" s="95"/>
      <c r="CE60" s="293">
        <f>LARGE(H60:CD60,1)</f>
        <v>100</v>
      </c>
      <c r="CF60" s="293">
        <f>LARGE(H60:CD60,2)</f>
        <v>95.16596104995766</v>
      </c>
      <c r="CG60" s="293">
        <f>LARGE(H60:CD60,3)</f>
        <v>94.06</v>
      </c>
      <c r="CH60" s="293">
        <f>LARGE(H60:CD60,4)</f>
        <v>91.22784810126582</v>
      </c>
      <c r="CI60" s="293">
        <f>LARGE(H60:CD60,5)</f>
        <v>89.57894736842105</v>
      </c>
      <c r="CJ60" s="293">
        <f>LARGE(H60:CD60,6)</f>
        <v>88.63934426229508</v>
      </c>
      <c r="CK60" s="293">
        <f>LARGE(H60:CD60,7)</f>
        <v>86.41176470588235</v>
      </c>
      <c r="CL60" s="293">
        <f>LARGE(H60:CD60,8)</f>
        <v>83.5</v>
      </c>
      <c r="CM60" s="293">
        <f>LARGE(H60:CD60,9)</f>
        <v>82.14754098360656</v>
      </c>
      <c r="CN60" s="293">
        <f>LARGE(H60:CD60,10)</f>
        <v>76.6</v>
      </c>
      <c r="CO60" s="292">
        <f>SUM(CE60:CN60)</f>
        <v>887.3314064714285</v>
      </c>
    </row>
    <row r="61" spans="1:93" ht="15">
      <c r="A61" s="56">
        <v>2</v>
      </c>
      <c r="B61" s="23" t="s">
        <v>356</v>
      </c>
      <c r="C61" s="225">
        <v>1948</v>
      </c>
      <c r="D61" s="8">
        <v>65</v>
      </c>
      <c r="E61" s="23" t="s">
        <v>64</v>
      </c>
      <c r="F61" s="308" t="s">
        <v>87</v>
      </c>
      <c r="G61" s="225" t="s">
        <v>334</v>
      </c>
      <c r="H61" s="56"/>
      <c r="I61" s="1"/>
      <c r="J61" s="1"/>
      <c r="K61" s="1"/>
      <c r="L61" s="55"/>
      <c r="M61" s="58">
        <v>24.614678899082563</v>
      </c>
      <c r="N61" s="1"/>
      <c r="O61" s="55"/>
      <c r="P61" s="56"/>
      <c r="Q61" s="55"/>
      <c r="R61" s="56"/>
      <c r="S61" s="1"/>
      <c r="T61" s="1"/>
      <c r="U61" s="1"/>
      <c r="V61" s="55"/>
      <c r="W61" s="58">
        <v>25.45882352941176</v>
      </c>
      <c r="X61" s="27"/>
      <c r="Y61" s="27"/>
      <c r="Z61" s="27"/>
      <c r="AA61" s="60"/>
      <c r="AB61" s="56"/>
      <c r="AC61" s="1"/>
      <c r="AD61" s="1"/>
      <c r="AE61" s="55"/>
      <c r="AF61" s="58">
        <v>22.352941176470594</v>
      </c>
      <c r="AG61" s="27"/>
      <c r="AH61" s="27"/>
      <c r="AI61" s="27"/>
      <c r="AJ61" s="27"/>
      <c r="AK61" s="60"/>
      <c r="AL61" s="58"/>
      <c r="AM61" s="60"/>
      <c r="AN61" s="58"/>
      <c r="AO61" s="27"/>
      <c r="AP61" s="27"/>
      <c r="AQ61" s="60"/>
      <c r="AR61" s="58"/>
      <c r="AS61" s="27"/>
      <c r="AT61" s="60"/>
      <c r="AU61" s="58"/>
      <c r="AV61" s="60"/>
      <c r="AW61" s="58"/>
      <c r="AX61" s="27">
        <v>30.213114754098356</v>
      </c>
      <c r="AY61" s="27"/>
      <c r="AZ61" s="27"/>
      <c r="BA61" s="60"/>
      <c r="BB61" s="58"/>
      <c r="BC61" s="27"/>
      <c r="BD61" s="60"/>
      <c r="BE61" s="58"/>
      <c r="BF61" s="27"/>
      <c r="BG61" s="27"/>
      <c r="BH61" s="60"/>
      <c r="BI61" s="58"/>
      <c r="BJ61" s="27"/>
      <c r="BK61" s="60"/>
      <c r="BL61" s="58"/>
      <c r="BM61" s="60"/>
      <c r="BN61" s="58"/>
      <c r="BO61" s="27"/>
      <c r="BP61" s="27"/>
      <c r="BQ61" s="60"/>
      <c r="BR61" s="58"/>
      <c r="BS61" s="60">
        <v>12</v>
      </c>
      <c r="BT61" s="58"/>
      <c r="BU61" s="60"/>
      <c r="BV61" s="58"/>
      <c r="BW61" s="27"/>
      <c r="BX61" s="27"/>
      <c r="BY61" s="60"/>
      <c r="BZ61" s="291">
        <v>10.612193056731584</v>
      </c>
      <c r="CA61" s="27"/>
      <c r="CB61" s="27"/>
      <c r="CC61" s="27"/>
      <c r="CD61" s="27"/>
      <c r="CE61" s="290">
        <f>LARGE(H61:CD61,1)</f>
        <v>30.213114754098356</v>
      </c>
      <c r="CF61" s="290">
        <f>LARGE(H61:CD61,2)</f>
        <v>25.45882352941176</v>
      </c>
      <c r="CG61" s="290">
        <f>LARGE(H61:CD61,3)</f>
        <v>24.614678899082563</v>
      </c>
      <c r="CH61" s="290">
        <f>LARGE(H61:CD61,4)</f>
        <v>22.352941176470594</v>
      </c>
      <c r="CI61" s="290">
        <f>LARGE(H61:CD61,5)</f>
        <v>12</v>
      </c>
      <c r="CJ61" s="290">
        <f>LARGE(H61:CD61,6)</f>
        <v>10.612193056731584</v>
      </c>
      <c r="CK61" s="290">
        <v>0</v>
      </c>
      <c r="CL61" s="290">
        <v>0</v>
      </c>
      <c r="CM61" s="290">
        <v>0</v>
      </c>
      <c r="CN61" s="290">
        <v>0</v>
      </c>
      <c r="CO61" s="289">
        <f>SUM(CE61:CN61)</f>
        <v>125.25175141579486</v>
      </c>
    </row>
    <row r="62" spans="1:93" ht="15">
      <c r="A62" s="56">
        <v>3</v>
      </c>
      <c r="B62" s="34" t="s">
        <v>355</v>
      </c>
      <c r="C62" s="8">
        <v>1945</v>
      </c>
      <c r="D62" s="8">
        <v>65</v>
      </c>
      <c r="E62" s="7" t="s">
        <v>61</v>
      </c>
      <c r="F62" s="34" t="s">
        <v>179</v>
      </c>
      <c r="G62" s="225" t="s">
        <v>334</v>
      </c>
      <c r="H62" s="56"/>
      <c r="I62" s="1"/>
      <c r="J62" s="1"/>
      <c r="K62" s="1"/>
      <c r="L62" s="55"/>
      <c r="M62" s="56"/>
      <c r="N62" s="1"/>
      <c r="O62" s="55"/>
      <c r="P62" s="56"/>
      <c r="Q62" s="55"/>
      <c r="R62" s="58">
        <v>14.86</v>
      </c>
      <c r="S62" s="1"/>
      <c r="T62" s="1"/>
      <c r="U62" s="1"/>
      <c r="V62" s="55"/>
      <c r="W62" s="56"/>
      <c r="X62" s="1"/>
      <c r="Y62" s="1"/>
      <c r="Z62" s="1"/>
      <c r="AA62" s="55"/>
      <c r="AB62" s="58">
        <v>9.516129032258064</v>
      </c>
      <c r="AC62" s="1"/>
      <c r="AD62" s="1"/>
      <c r="AE62" s="55"/>
      <c r="AF62" s="58"/>
      <c r="AG62" s="27">
        <v>12.360655737704917</v>
      </c>
      <c r="AH62" s="27"/>
      <c r="AI62" s="27"/>
      <c r="AJ62" s="27"/>
      <c r="AK62" s="60"/>
      <c r="AL62" s="58"/>
      <c r="AM62" s="60"/>
      <c r="AN62" s="58"/>
      <c r="AO62" s="27"/>
      <c r="AP62" s="27"/>
      <c r="AQ62" s="60"/>
      <c r="AR62" s="58"/>
      <c r="AS62" s="27"/>
      <c r="AT62" s="60"/>
      <c r="AU62" s="58"/>
      <c r="AV62" s="60"/>
      <c r="AW62" s="58"/>
      <c r="AX62" s="27"/>
      <c r="AY62" s="27"/>
      <c r="AZ62" s="27"/>
      <c r="BA62" s="60"/>
      <c r="BB62" s="58"/>
      <c r="BC62" s="27"/>
      <c r="BD62" s="60"/>
      <c r="BE62" s="58"/>
      <c r="BF62" s="27"/>
      <c r="BG62" s="27"/>
      <c r="BH62" s="60"/>
      <c r="BI62" s="58">
        <v>15.487804878048777</v>
      </c>
      <c r="BJ62" s="27"/>
      <c r="BK62" s="60"/>
      <c r="BL62" s="58">
        <v>22.731707317073173</v>
      </c>
      <c r="BM62" s="60"/>
      <c r="BN62" s="58"/>
      <c r="BO62" s="27"/>
      <c r="BP62" s="27"/>
      <c r="BQ62" s="60"/>
      <c r="BR62" s="58"/>
      <c r="BS62" s="60"/>
      <c r="BT62" s="58"/>
      <c r="BU62" s="60"/>
      <c r="BV62" s="58"/>
      <c r="BW62" s="27"/>
      <c r="BX62" s="27"/>
      <c r="BY62" s="60"/>
      <c r="BZ62" s="291"/>
      <c r="CA62" s="290">
        <v>29.875</v>
      </c>
      <c r="CB62" s="27"/>
      <c r="CC62" s="27"/>
      <c r="CD62" s="27"/>
      <c r="CE62" s="290">
        <f>LARGE(H62:CD62,1)</f>
        <v>29.875</v>
      </c>
      <c r="CF62" s="290">
        <f>LARGE(H62:CD62,2)</f>
        <v>22.731707317073173</v>
      </c>
      <c r="CG62" s="290">
        <f>LARGE(H62:CD62,3)</f>
        <v>15.487804878048777</v>
      </c>
      <c r="CH62" s="290">
        <f>LARGE(H62:CD62,4)</f>
        <v>14.86</v>
      </c>
      <c r="CI62" s="290">
        <f>LARGE(H62:CD62,5)</f>
        <v>12.360655737704917</v>
      </c>
      <c r="CJ62" s="290">
        <f>LARGE(H62:CD62,6)</f>
        <v>9.516129032258064</v>
      </c>
      <c r="CK62" s="290">
        <v>0</v>
      </c>
      <c r="CL62" s="290">
        <v>0</v>
      </c>
      <c r="CM62" s="290">
        <v>0</v>
      </c>
      <c r="CN62" s="290">
        <v>0</v>
      </c>
      <c r="CO62" s="289">
        <f>SUM(CE62:CN62)</f>
        <v>104.83129696508493</v>
      </c>
    </row>
    <row r="63" spans="1:93" ht="15.75" thickBot="1">
      <c r="A63" s="126">
        <v>4</v>
      </c>
      <c r="B63" s="107" t="s">
        <v>354</v>
      </c>
      <c r="C63" s="228">
        <v>1944</v>
      </c>
      <c r="D63" s="228">
        <v>65</v>
      </c>
      <c r="E63" s="107" t="s">
        <v>64</v>
      </c>
      <c r="F63" s="287" t="s">
        <v>142</v>
      </c>
      <c r="G63" s="228" t="s">
        <v>334</v>
      </c>
      <c r="H63" s="126"/>
      <c r="I63" s="127"/>
      <c r="J63" s="127"/>
      <c r="K63" s="127"/>
      <c r="L63" s="139"/>
      <c r="M63" s="115">
        <v>5.541284403669721</v>
      </c>
      <c r="N63" s="127"/>
      <c r="O63" s="139"/>
      <c r="P63" s="126"/>
      <c r="Q63" s="139"/>
      <c r="R63" s="126"/>
      <c r="S63" s="127"/>
      <c r="T63" s="127"/>
      <c r="U63" s="127"/>
      <c r="V63" s="139"/>
      <c r="W63" s="115">
        <v>5.658823529411762</v>
      </c>
      <c r="X63" s="114"/>
      <c r="Y63" s="114"/>
      <c r="Z63" s="114"/>
      <c r="AA63" s="116"/>
      <c r="AB63" s="126"/>
      <c r="AC63" s="127"/>
      <c r="AD63" s="127"/>
      <c r="AE63" s="139"/>
      <c r="AF63" s="115">
        <v>5.852941176470594</v>
      </c>
      <c r="AG63" s="114"/>
      <c r="AH63" s="114"/>
      <c r="AI63" s="114"/>
      <c r="AJ63" s="114"/>
      <c r="AK63" s="116"/>
      <c r="AL63" s="115"/>
      <c r="AM63" s="116"/>
      <c r="AN63" s="115"/>
      <c r="AO63" s="114"/>
      <c r="AP63" s="114"/>
      <c r="AQ63" s="116"/>
      <c r="AR63" s="115"/>
      <c r="AS63" s="114"/>
      <c r="AT63" s="116"/>
      <c r="AU63" s="115"/>
      <c r="AV63" s="116"/>
      <c r="AW63" s="115"/>
      <c r="AX63" s="114"/>
      <c r="AY63" s="114"/>
      <c r="AZ63" s="114"/>
      <c r="BA63" s="116"/>
      <c r="BB63" s="115"/>
      <c r="BC63" s="114"/>
      <c r="BD63" s="116"/>
      <c r="BE63" s="115">
        <v>4.077720207253876</v>
      </c>
      <c r="BF63" s="114"/>
      <c r="BG63" s="114"/>
      <c r="BH63" s="116"/>
      <c r="BI63" s="115"/>
      <c r="BJ63" s="114"/>
      <c r="BK63" s="116"/>
      <c r="BL63" s="115"/>
      <c r="BM63" s="116"/>
      <c r="BN63" s="115"/>
      <c r="BO63" s="114"/>
      <c r="BP63" s="114"/>
      <c r="BQ63" s="116"/>
      <c r="BR63" s="115"/>
      <c r="BS63" s="116"/>
      <c r="BT63" s="115"/>
      <c r="BU63" s="116"/>
      <c r="BV63" s="115"/>
      <c r="BW63" s="114"/>
      <c r="BX63" s="114"/>
      <c r="BY63" s="116"/>
      <c r="BZ63" s="286">
        <v>5.945808636748524</v>
      </c>
      <c r="CA63" s="114"/>
      <c r="CB63" s="114"/>
      <c r="CC63" s="114"/>
      <c r="CD63" s="114"/>
      <c r="CE63" s="285">
        <f>LARGE(H63:CD63,1)</f>
        <v>5.945808636748524</v>
      </c>
      <c r="CF63" s="285">
        <f>LARGE(H63:CD63,2)</f>
        <v>5.852941176470594</v>
      </c>
      <c r="CG63" s="285">
        <f>LARGE(H63:CD63,3)</f>
        <v>5.658823529411762</v>
      </c>
      <c r="CH63" s="285">
        <f>LARGE(H63:CD63,4)</f>
        <v>5.541284403669721</v>
      </c>
      <c r="CI63" s="285">
        <f>LARGE(H63:CD63,5)</f>
        <v>4.077720207253876</v>
      </c>
      <c r="CJ63" s="285">
        <v>0</v>
      </c>
      <c r="CK63" s="285">
        <v>0</v>
      </c>
      <c r="CL63" s="285">
        <v>0</v>
      </c>
      <c r="CM63" s="285">
        <v>0</v>
      </c>
      <c r="CN63" s="285">
        <v>0</v>
      </c>
      <c r="CO63" s="284">
        <f>SUM(CE63:CN63)</f>
        <v>27.076577953554477</v>
      </c>
    </row>
    <row r="64" spans="1:93" ht="15">
      <c r="A64" s="122">
        <v>1</v>
      </c>
      <c r="B64" s="312" t="s">
        <v>353</v>
      </c>
      <c r="C64" s="314">
        <v>2004</v>
      </c>
      <c r="D64" s="87" t="s">
        <v>60</v>
      </c>
      <c r="E64" s="313" t="s">
        <v>61</v>
      </c>
      <c r="F64" s="312" t="s">
        <v>351</v>
      </c>
      <c r="G64" s="87" t="s">
        <v>334</v>
      </c>
      <c r="H64" s="122"/>
      <c r="I64" s="124"/>
      <c r="J64" s="124"/>
      <c r="K64" s="124"/>
      <c r="L64" s="125"/>
      <c r="M64" s="122"/>
      <c r="N64" s="124"/>
      <c r="O64" s="125"/>
      <c r="P64" s="122"/>
      <c r="Q64" s="125"/>
      <c r="R64" s="122"/>
      <c r="S64" s="124"/>
      <c r="T64" s="124"/>
      <c r="U64" s="124"/>
      <c r="V64" s="98">
        <v>96.90625</v>
      </c>
      <c r="W64" s="122"/>
      <c r="X64" s="124"/>
      <c r="Y64" s="124"/>
      <c r="Z64" s="95">
        <v>68.5</v>
      </c>
      <c r="AA64" s="125"/>
      <c r="AB64" s="97"/>
      <c r="AC64" s="95"/>
      <c r="AD64" s="95">
        <v>79.890625</v>
      </c>
      <c r="AE64" s="125"/>
      <c r="AF64" s="97"/>
      <c r="AG64" s="95"/>
      <c r="AH64" s="95"/>
      <c r="AI64" s="95"/>
      <c r="AJ64" s="95"/>
      <c r="AK64" s="98"/>
      <c r="AL64" s="97"/>
      <c r="AM64" s="98"/>
      <c r="AN64" s="97"/>
      <c r="AO64" s="95"/>
      <c r="AP64" s="95">
        <v>45</v>
      </c>
      <c r="AQ64" s="98"/>
      <c r="AR64" s="97">
        <v>100</v>
      </c>
      <c r="AS64" s="95"/>
      <c r="AT64" s="98"/>
      <c r="AU64" s="97"/>
      <c r="AV64" s="98"/>
      <c r="AW64" s="97"/>
      <c r="AX64" s="95"/>
      <c r="AY64" s="95"/>
      <c r="AZ64" s="95"/>
      <c r="BA64" s="98"/>
      <c r="BB64" s="97"/>
      <c r="BC64" s="95"/>
      <c r="BD64" s="98"/>
      <c r="BE64" s="97"/>
      <c r="BF64" s="95"/>
      <c r="BG64" s="95"/>
      <c r="BH64" s="98">
        <v>75.25</v>
      </c>
      <c r="BI64" s="97"/>
      <c r="BJ64" s="95">
        <v>88.21428571428571</v>
      </c>
      <c r="BK64" s="98"/>
      <c r="BL64" s="97"/>
      <c r="BM64" s="98"/>
      <c r="BN64" s="97"/>
      <c r="BO64" s="95"/>
      <c r="BP64" s="95"/>
      <c r="BQ64" s="98">
        <v>100</v>
      </c>
      <c r="BR64" s="97"/>
      <c r="BS64" s="98"/>
      <c r="BT64" s="97"/>
      <c r="BU64" s="98">
        <v>87.2258064516129</v>
      </c>
      <c r="BV64" s="97"/>
      <c r="BW64" s="95"/>
      <c r="BX64" s="95"/>
      <c r="BY64" s="98"/>
      <c r="BZ64" s="294"/>
      <c r="CA64" s="95"/>
      <c r="CB64" s="95"/>
      <c r="CC64" s="95"/>
      <c r="CD64" s="293">
        <v>70.88235294117646</v>
      </c>
      <c r="CE64" s="293">
        <f>LARGE(H64:CD64,1)</f>
        <v>100</v>
      </c>
      <c r="CF64" s="293">
        <f>LARGE(H64:CD64,2)</f>
        <v>100</v>
      </c>
      <c r="CG64" s="293">
        <f>LARGE(H64:CD64,3)</f>
        <v>96.90625</v>
      </c>
      <c r="CH64" s="293">
        <f>LARGE(H64:CD64,4)</f>
        <v>88.21428571428571</v>
      </c>
      <c r="CI64" s="293">
        <f>LARGE(H64:CD64,5)</f>
        <v>87.2258064516129</v>
      </c>
      <c r="CJ64" s="293">
        <f>LARGE(H64:CD64,6)</f>
        <v>79.890625</v>
      </c>
      <c r="CK64" s="293">
        <f>LARGE(H64:CD64,7)</f>
        <v>75.25</v>
      </c>
      <c r="CL64" s="293">
        <f>LARGE(H64:CD64,8)</f>
        <v>70.88235294117646</v>
      </c>
      <c r="CM64" s="293">
        <f>LARGE(H64:CD64,9)</f>
        <v>68.5</v>
      </c>
      <c r="CN64" s="293">
        <f>LARGE(H64:CD64,10)</f>
        <v>45</v>
      </c>
      <c r="CO64" s="292">
        <f>SUM(CE64:CN64)</f>
        <v>811.869320107075</v>
      </c>
    </row>
    <row r="65" spans="1:93" ht="15">
      <c r="A65" s="56">
        <v>2</v>
      </c>
      <c r="B65" s="309" t="s">
        <v>352</v>
      </c>
      <c r="C65" s="311">
        <v>2004</v>
      </c>
      <c r="D65" s="225" t="s">
        <v>60</v>
      </c>
      <c r="E65" s="310" t="s">
        <v>61</v>
      </c>
      <c r="F65" s="309" t="s">
        <v>351</v>
      </c>
      <c r="G65" s="225" t="s">
        <v>334</v>
      </c>
      <c r="H65" s="56"/>
      <c r="I65" s="1"/>
      <c r="J65" s="1"/>
      <c r="K65" s="1"/>
      <c r="L65" s="55"/>
      <c r="M65" s="56"/>
      <c r="N65" s="1"/>
      <c r="O65" s="55"/>
      <c r="P65" s="56"/>
      <c r="Q65" s="55"/>
      <c r="R65" s="56"/>
      <c r="S65" s="1"/>
      <c r="T65" s="1"/>
      <c r="U65" s="1"/>
      <c r="V65" s="60">
        <v>47.40625</v>
      </c>
      <c r="W65" s="56"/>
      <c r="X65" s="1"/>
      <c r="Y65" s="1"/>
      <c r="Z65" s="27">
        <v>32.5</v>
      </c>
      <c r="AA65" s="55"/>
      <c r="AB65" s="58"/>
      <c r="AC65" s="27"/>
      <c r="AD65" s="27">
        <v>41.21875</v>
      </c>
      <c r="AE65" s="55"/>
      <c r="AF65" s="58"/>
      <c r="AG65" s="27"/>
      <c r="AH65" s="27"/>
      <c r="AI65" s="27"/>
      <c r="AJ65" s="27"/>
      <c r="AK65" s="60"/>
      <c r="AL65" s="58"/>
      <c r="AM65" s="60"/>
      <c r="AN65" s="58"/>
      <c r="AO65" s="27"/>
      <c r="AP65" s="27">
        <v>1</v>
      </c>
      <c r="AQ65" s="60"/>
      <c r="AR65" s="58">
        <v>82.675</v>
      </c>
      <c r="AS65" s="27"/>
      <c r="AT65" s="60"/>
      <c r="AU65" s="58"/>
      <c r="AV65" s="60"/>
      <c r="AW65" s="58"/>
      <c r="AX65" s="27"/>
      <c r="AY65" s="27"/>
      <c r="AZ65" s="27"/>
      <c r="BA65" s="60"/>
      <c r="BB65" s="58"/>
      <c r="BC65" s="27"/>
      <c r="BD65" s="60"/>
      <c r="BE65" s="58"/>
      <c r="BF65" s="27"/>
      <c r="BG65" s="27"/>
      <c r="BH65" s="60">
        <v>36.35714285714286</v>
      </c>
      <c r="BI65" s="58"/>
      <c r="BJ65" s="27">
        <v>59.92857142857143</v>
      </c>
      <c r="BK65" s="60"/>
      <c r="BL65" s="58"/>
      <c r="BM65" s="60"/>
      <c r="BN65" s="58"/>
      <c r="BO65" s="27"/>
      <c r="BP65" s="27"/>
      <c r="BQ65" s="60">
        <v>85.85714285714286</v>
      </c>
      <c r="BR65" s="58"/>
      <c r="BS65" s="60"/>
      <c r="BT65" s="58"/>
      <c r="BU65" s="60">
        <v>80.83870967741936</v>
      </c>
      <c r="BV65" s="58"/>
      <c r="BW65" s="27"/>
      <c r="BX65" s="27"/>
      <c r="BY65" s="60"/>
      <c r="BZ65" s="291"/>
      <c r="CA65" s="27"/>
      <c r="CB65" s="27"/>
      <c r="CC65" s="27"/>
      <c r="CD65" s="290">
        <v>65.05882352941177</v>
      </c>
      <c r="CE65" s="290">
        <f>LARGE(H65:CD65,1)</f>
        <v>85.85714285714286</v>
      </c>
      <c r="CF65" s="290">
        <f>LARGE(H65:CD65,2)</f>
        <v>82.675</v>
      </c>
      <c r="CG65" s="290">
        <f>LARGE(H65:CD65,3)</f>
        <v>80.83870967741936</v>
      </c>
      <c r="CH65" s="290">
        <f>LARGE(H65:CD65,4)</f>
        <v>65.05882352941177</v>
      </c>
      <c r="CI65" s="290">
        <f>LARGE(H65:CD65,5)</f>
        <v>59.92857142857143</v>
      </c>
      <c r="CJ65" s="290">
        <f>LARGE(H65:CD65,6)</f>
        <v>47.40625</v>
      </c>
      <c r="CK65" s="290">
        <f>LARGE(H65:CD65,7)</f>
        <v>41.21875</v>
      </c>
      <c r="CL65" s="290">
        <f>LARGE(H65:CD65,8)</f>
        <v>36.35714285714286</v>
      </c>
      <c r="CM65" s="290">
        <f>LARGE(H65:CD65,9)</f>
        <v>32.5</v>
      </c>
      <c r="CN65" s="290">
        <f>LARGE(H65:CD65,10)</f>
        <v>1</v>
      </c>
      <c r="CO65" s="289">
        <f>SUM(CE65:CN65)</f>
        <v>532.8403903496883</v>
      </c>
    </row>
    <row r="66" spans="1:93" ht="15">
      <c r="A66" s="56">
        <v>3</v>
      </c>
      <c r="B66" s="23" t="s">
        <v>350</v>
      </c>
      <c r="C66" s="225">
        <v>2004</v>
      </c>
      <c r="D66" s="225" t="s">
        <v>60</v>
      </c>
      <c r="E66" s="23" t="s">
        <v>349</v>
      </c>
      <c r="F66" s="308" t="s">
        <v>348</v>
      </c>
      <c r="G66" s="225" t="s">
        <v>334</v>
      </c>
      <c r="H66" s="56"/>
      <c r="I66" s="1"/>
      <c r="J66" s="1"/>
      <c r="K66" s="27">
        <v>61.5</v>
      </c>
      <c r="L66" s="55"/>
      <c r="M66" s="56"/>
      <c r="N66" s="1"/>
      <c r="O66" s="55"/>
      <c r="P66" s="56"/>
      <c r="Q66" s="55"/>
      <c r="R66" s="56"/>
      <c r="S66" s="1"/>
      <c r="T66" s="1"/>
      <c r="U66" s="1"/>
      <c r="V66" s="55"/>
      <c r="W66" s="58"/>
      <c r="X66" s="27"/>
      <c r="Y66" s="27"/>
      <c r="Z66" s="27">
        <v>75.25</v>
      </c>
      <c r="AA66" s="60"/>
      <c r="AB66" s="56"/>
      <c r="AC66" s="1"/>
      <c r="AD66" s="1"/>
      <c r="AE66" s="55"/>
      <c r="AF66" s="58"/>
      <c r="AG66" s="27"/>
      <c r="AH66" s="27"/>
      <c r="AI66" s="27"/>
      <c r="AJ66" s="27">
        <v>39.5</v>
      </c>
      <c r="AK66" s="60"/>
      <c r="AL66" s="58"/>
      <c r="AM66" s="60"/>
      <c r="AN66" s="58"/>
      <c r="AO66" s="27"/>
      <c r="AP66" s="27"/>
      <c r="AQ66" s="60"/>
      <c r="AR66" s="58"/>
      <c r="AS66" s="27"/>
      <c r="AT66" s="60"/>
      <c r="AU66" s="58"/>
      <c r="AV66" s="60"/>
      <c r="AW66" s="58"/>
      <c r="AX66" s="27"/>
      <c r="AY66" s="27"/>
      <c r="AZ66" s="27"/>
      <c r="BA66" s="60"/>
      <c r="BB66" s="58"/>
      <c r="BC66" s="27"/>
      <c r="BD66" s="60"/>
      <c r="BE66" s="58"/>
      <c r="BF66" s="27"/>
      <c r="BG66" s="27"/>
      <c r="BH66" s="60"/>
      <c r="BI66" s="58"/>
      <c r="BJ66" s="27">
        <v>95.28571428571429</v>
      </c>
      <c r="BK66" s="60"/>
      <c r="BL66" s="58"/>
      <c r="BM66" s="60"/>
      <c r="BN66" s="58"/>
      <c r="BO66" s="27"/>
      <c r="BP66" s="27"/>
      <c r="BQ66" s="60"/>
      <c r="BR66" s="58"/>
      <c r="BS66" s="60"/>
      <c r="BT66" s="58"/>
      <c r="BU66" s="60"/>
      <c r="BV66" s="58"/>
      <c r="BW66" s="27"/>
      <c r="BX66" s="27"/>
      <c r="BY66" s="60"/>
      <c r="BZ66" s="291">
        <v>12.135055038103303</v>
      </c>
      <c r="CA66" s="27"/>
      <c r="CB66" s="27"/>
      <c r="CC66" s="27"/>
      <c r="CD66" s="290">
        <v>88.3529411764706</v>
      </c>
      <c r="CE66" s="290">
        <f>LARGE(H66:CD66,1)</f>
        <v>95.28571428571429</v>
      </c>
      <c r="CF66" s="290">
        <f>LARGE(H66:CD66,2)</f>
        <v>88.3529411764706</v>
      </c>
      <c r="CG66" s="290">
        <f>LARGE(H66:CD66,3)</f>
        <v>75.25</v>
      </c>
      <c r="CH66" s="290">
        <f>LARGE(H66:CD66,4)</f>
        <v>61.5</v>
      </c>
      <c r="CI66" s="290">
        <f>LARGE(H66:CD66,5)</f>
        <v>39.5</v>
      </c>
      <c r="CJ66" s="290">
        <f>LARGE(H66:CD66,6)</f>
        <v>12.135055038103303</v>
      </c>
      <c r="CK66" s="290">
        <v>0</v>
      </c>
      <c r="CL66" s="290">
        <v>0</v>
      </c>
      <c r="CM66" s="290">
        <v>0</v>
      </c>
      <c r="CN66" s="290">
        <v>0</v>
      </c>
      <c r="CO66" s="289">
        <f>SUM(CE66:CN66)</f>
        <v>372.0237105002882</v>
      </c>
    </row>
    <row r="67" spans="1:93" ht="15.75" thickBot="1">
      <c r="A67" s="126">
        <v>4</v>
      </c>
      <c r="B67" s="305" t="s">
        <v>347</v>
      </c>
      <c r="C67" s="307">
        <v>2004</v>
      </c>
      <c r="D67" s="228" t="s">
        <v>60</v>
      </c>
      <c r="E67" s="306" t="s">
        <v>61</v>
      </c>
      <c r="F67" s="305" t="s">
        <v>68</v>
      </c>
      <c r="G67" s="228" t="s">
        <v>334</v>
      </c>
      <c r="H67" s="126"/>
      <c r="I67" s="127"/>
      <c r="J67" s="127"/>
      <c r="K67" s="114">
        <v>42.25</v>
      </c>
      <c r="L67" s="139"/>
      <c r="M67" s="126"/>
      <c r="N67" s="127"/>
      <c r="O67" s="139"/>
      <c r="P67" s="126"/>
      <c r="Q67" s="139"/>
      <c r="R67" s="126"/>
      <c r="S67" s="127"/>
      <c r="T67" s="127"/>
      <c r="U67" s="127"/>
      <c r="V67" s="139"/>
      <c r="W67" s="126"/>
      <c r="X67" s="127"/>
      <c r="Y67" s="127"/>
      <c r="Z67" s="114">
        <v>52.75</v>
      </c>
      <c r="AA67" s="139"/>
      <c r="AB67" s="115"/>
      <c r="AC67" s="114"/>
      <c r="AD67" s="114">
        <v>76.796875</v>
      </c>
      <c r="AE67" s="139"/>
      <c r="AF67" s="115"/>
      <c r="AG67" s="114"/>
      <c r="AH67" s="114"/>
      <c r="AI67" s="114"/>
      <c r="AJ67" s="114">
        <v>23</v>
      </c>
      <c r="AK67" s="116"/>
      <c r="AL67" s="115"/>
      <c r="AM67" s="116"/>
      <c r="AN67" s="115"/>
      <c r="AO67" s="114"/>
      <c r="AP67" s="114"/>
      <c r="AQ67" s="116"/>
      <c r="AR67" s="115">
        <v>80.2</v>
      </c>
      <c r="AS67" s="114"/>
      <c r="AT67" s="116"/>
      <c r="AU67" s="115"/>
      <c r="AV67" s="116"/>
      <c r="AW67" s="115"/>
      <c r="AX67" s="114"/>
      <c r="AY67" s="114"/>
      <c r="AZ67" s="114"/>
      <c r="BA67" s="116"/>
      <c r="BB67" s="115"/>
      <c r="BC67" s="114"/>
      <c r="BD67" s="116"/>
      <c r="BE67" s="115"/>
      <c r="BF67" s="114"/>
      <c r="BG67" s="114"/>
      <c r="BH67" s="116"/>
      <c r="BI67" s="115"/>
      <c r="BJ67" s="114"/>
      <c r="BK67" s="116"/>
      <c r="BL67" s="115"/>
      <c r="BM67" s="116"/>
      <c r="BN67" s="115"/>
      <c r="BO67" s="114"/>
      <c r="BP67" s="114"/>
      <c r="BQ67" s="116"/>
      <c r="BR67" s="115"/>
      <c r="BS67" s="116"/>
      <c r="BT67" s="115"/>
      <c r="BU67" s="116">
        <v>64.87096774193549</v>
      </c>
      <c r="BV67" s="115"/>
      <c r="BW67" s="114"/>
      <c r="BX67" s="114"/>
      <c r="BY67" s="116"/>
      <c r="BZ67" s="286"/>
      <c r="CA67" s="114"/>
      <c r="CB67" s="114"/>
      <c r="CC67" s="114"/>
      <c r="CD67" s="114"/>
      <c r="CE67" s="285">
        <f>LARGE(H67:CD67,1)</f>
        <v>80.2</v>
      </c>
      <c r="CF67" s="285">
        <f>LARGE(H67:CD67,2)</f>
        <v>76.796875</v>
      </c>
      <c r="CG67" s="285">
        <f>LARGE(H67:CD67,3)</f>
        <v>64.87096774193549</v>
      </c>
      <c r="CH67" s="285">
        <f>LARGE(H67:CD67,4)</f>
        <v>52.75</v>
      </c>
      <c r="CI67" s="285">
        <f>LARGE(H67:CD67,5)</f>
        <v>42.25</v>
      </c>
      <c r="CJ67" s="285">
        <f>LARGE(H67:CD67,6)</f>
        <v>23</v>
      </c>
      <c r="CK67" s="285">
        <v>0</v>
      </c>
      <c r="CL67" s="285">
        <v>0</v>
      </c>
      <c r="CM67" s="285">
        <v>0</v>
      </c>
      <c r="CN67" s="285">
        <v>0</v>
      </c>
      <c r="CO67" s="284">
        <f>SUM(CE67:CN67)</f>
        <v>339.8678427419355</v>
      </c>
    </row>
    <row r="68" spans="1:93" ht="15.75" thickBot="1">
      <c r="A68" s="303">
        <v>1</v>
      </c>
      <c r="B68" s="150" t="s">
        <v>346</v>
      </c>
      <c r="C68" s="157">
        <v>2003</v>
      </c>
      <c r="D68" s="157" t="s">
        <v>161</v>
      </c>
      <c r="E68" s="150" t="s">
        <v>64</v>
      </c>
      <c r="F68" s="304" t="s">
        <v>345</v>
      </c>
      <c r="G68" s="157" t="s">
        <v>334</v>
      </c>
      <c r="H68" s="303"/>
      <c r="I68" s="302"/>
      <c r="J68" s="302"/>
      <c r="K68" s="159">
        <v>94.5</v>
      </c>
      <c r="L68" s="301"/>
      <c r="M68" s="303"/>
      <c r="N68" s="302"/>
      <c r="O68" s="301"/>
      <c r="P68" s="303"/>
      <c r="Q68" s="301"/>
      <c r="R68" s="303"/>
      <c r="S68" s="302"/>
      <c r="T68" s="302"/>
      <c r="U68" s="302"/>
      <c r="V68" s="301"/>
      <c r="W68" s="158"/>
      <c r="X68" s="159"/>
      <c r="Y68" s="159"/>
      <c r="Z68" s="159">
        <v>93.25</v>
      </c>
      <c r="AA68" s="160"/>
      <c r="AB68" s="303"/>
      <c r="AC68" s="302"/>
      <c r="AD68" s="302"/>
      <c r="AE68" s="301"/>
      <c r="AF68" s="158"/>
      <c r="AG68" s="159"/>
      <c r="AH68" s="159"/>
      <c r="AI68" s="159"/>
      <c r="AJ68" s="159">
        <v>78</v>
      </c>
      <c r="AK68" s="160"/>
      <c r="AL68" s="158"/>
      <c r="AM68" s="160"/>
      <c r="AN68" s="158"/>
      <c r="AO68" s="159"/>
      <c r="AP68" s="159"/>
      <c r="AQ68" s="160"/>
      <c r="AR68" s="158"/>
      <c r="AS68" s="159"/>
      <c r="AT68" s="160"/>
      <c r="AU68" s="158"/>
      <c r="AV68" s="160"/>
      <c r="AW68" s="158"/>
      <c r="AX68" s="159"/>
      <c r="AY68" s="159"/>
      <c r="AZ68" s="159"/>
      <c r="BA68" s="160"/>
      <c r="BB68" s="158"/>
      <c r="BC68" s="159"/>
      <c r="BD68" s="160"/>
      <c r="BE68" s="158"/>
      <c r="BF68" s="159"/>
      <c r="BG68" s="159"/>
      <c r="BH68" s="160"/>
      <c r="BI68" s="158"/>
      <c r="BJ68" s="159"/>
      <c r="BK68" s="160">
        <v>93.8125</v>
      </c>
      <c r="BL68" s="158"/>
      <c r="BM68" s="160"/>
      <c r="BN68" s="158"/>
      <c r="BO68" s="159"/>
      <c r="BP68" s="159"/>
      <c r="BQ68" s="160"/>
      <c r="BR68" s="158"/>
      <c r="BS68" s="160"/>
      <c r="BT68" s="158"/>
      <c r="BU68" s="160">
        <v>100</v>
      </c>
      <c r="BV68" s="158"/>
      <c r="BW68" s="159"/>
      <c r="BX68" s="159"/>
      <c r="BY68" s="160"/>
      <c r="BZ68" s="300"/>
      <c r="CA68" s="159"/>
      <c r="CB68" s="159"/>
      <c r="CC68" s="159"/>
      <c r="CD68" s="299">
        <v>100</v>
      </c>
      <c r="CE68" s="299">
        <f>LARGE(H68:CD68,1)</f>
        <v>100</v>
      </c>
      <c r="CF68" s="299">
        <f>LARGE(H68:CD68,2)</f>
        <v>100</v>
      </c>
      <c r="CG68" s="299">
        <f>LARGE(H68:CD68,3)</f>
        <v>94.5</v>
      </c>
      <c r="CH68" s="299">
        <f>LARGE(H68:CD68,4)</f>
        <v>93.8125</v>
      </c>
      <c r="CI68" s="299">
        <f>LARGE(H68:CD68,5)</f>
        <v>93.25</v>
      </c>
      <c r="CJ68" s="299">
        <f>LARGE(H68:CD68,6)</f>
        <v>78</v>
      </c>
      <c r="CK68" s="299">
        <v>0</v>
      </c>
      <c r="CL68" s="299">
        <v>0</v>
      </c>
      <c r="CM68" s="299">
        <v>0</v>
      </c>
      <c r="CN68" s="299">
        <v>0</v>
      </c>
      <c r="CO68" s="298">
        <f>SUM(CE68:CN68)</f>
        <v>559.5625</v>
      </c>
    </row>
    <row r="69" spans="1:93" ht="15">
      <c r="A69" s="122">
        <v>1</v>
      </c>
      <c r="B69" s="168" t="s">
        <v>344</v>
      </c>
      <c r="C69" s="166">
        <v>1998</v>
      </c>
      <c r="D69" s="87" t="s">
        <v>98</v>
      </c>
      <c r="E69" s="168" t="s">
        <v>61</v>
      </c>
      <c r="F69" s="135" t="s">
        <v>343</v>
      </c>
      <c r="G69" s="87" t="s">
        <v>334</v>
      </c>
      <c r="H69" s="97">
        <v>78.34375</v>
      </c>
      <c r="I69" s="124"/>
      <c r="J69" s="124"/>
      <c r="K69" s="124"/>
      <c r="L69" s="125"/>
      <c r="M69" s="122"/>
      <c r="N69" s="124"/>
      <c r="O69" s="125"/>
      <c r="P69" s="122"/>
      <c r="Q69" s="125"/>
      <c r="R69" s="122"/>
      <c r="S69" s="95">
        <v>78.1864406779661</v>
      </c>
      <c r="T69" s="124"/>
      <c r="U69" s="124"/>
      <c r="V69" s="125"/>
      <c r="W69" s="97">
        <v>74.37647058823529</v>
      </c>
      <c r="X69" s="124"/>
      <c r="Y69" s="124"/>
      <c r="Z69" s="124"/>
      <c r="AA69" s="125"/>
      <c r="AB69" s="97"/>
      <c r="AC69" s="95">
        <v>79.94117647058823</v>
      </c>
      <c r="AD69" s="124"/>
      <c r="AE69" s="125"/>
      <c r="AF69" s="97">
        <v>85.44117647058823</v>
      </c>
      <c r="AG69" s="95"/>
      <c r="AH69" s="95"/>
      <c r="AI69" s="95"/>
      <c r="AJ69" s="95"/>
      <c r="AK69" s="98"/>
      <c r="AL69" s="97"/>
      <c r="AM69" s="98"/>
      <c r="AN69" s="97"/>
      <c r="AO69" s="95"/>
      <c r="AP69" s="95">
        <v>78</v>
      </c>
      <c r="AQ69" s="98"/>
      <c r="AR69" s="97"/>
      <c r="AS69" s="95">
        <v>88.17910447761194</v>
      </c>
      <c r="AT69" s="98"/>
      <c r="AU69" s="97"/>
      <c r="AV69" s="98">
        <v>92.7560975609756</v>
      </c>
      <c r="AW69" s="97"/>
      <c r="AX69" s="297">
        <v>75.65573770491804</v>
      </c>
      <c r="AY69" s="95"/>
      <c r="AZ69" s="95"/>
      <c r="BA69" s="98"/>
      <c r="BB69" s="97"/>
      <c r="BC69" s="95">
        <v>79.9493670886076</v>
      </c>
      <c r="BD69" s="98"/>
      <c r="BE69" s="97">
        <v>86.66321243523316</v>
      </c>
      <c r="BF69" s="95"/>
      <c r="BG69" s="95"/>
      <c r="BH69" s="98"/>
      <c r="BI69" s="97"/>
      <c r="BJ69" s="95"/>
      <c r="BK69" s="98">
        <v>75.25</v>
      </c>
      <c r="BL69" s="97">
        <v>63.78048780487805</v>
      </c>
      <c r="BM69" s="98"/>
      <c r="BN69" s="97"/>
      <c r="BO69" s="95">
        <v>58.75</v>
      </c>
      <c r="BP69" s="95">
        <v>100</v>
      </c>
      <c r="BQ69" s="98"/>
      <c r="BR69" s="97"/>
      <c r="BS69" s="98"/>
      <c r="BT69" s="97">
        <v>41.333333333333336</v>
      </c>
      <c r="BU69" s="98"/>
      <c r="BV69" s="97"/>
      <c r="BW69" s="95">
        <v>70.3</v>
      </c>
      <c r="BX69" s="95">
        <v>1</v>
      </c>
      <c r="BY69" s="98"/>
      <c r="BZ69" s="294">
        <v>87.31414055884844</v>
      </c>
      <c r="CA69" s="95"/>
      <c r="CB69" s="293">
        <v>79.51724137931035</v>
      </c>
      <c r="CC69" s="293">
        <v>100</v>
      </c>
      <c r="CD69" s="95"/>
      <c r="CE69" s="293">
        <f>LARGE(H69:CD69,1)</f>
        <v>100</v>
      </c>
      <c r="CF69" s="293">
        <f>LARGE(H69:CD69,2)</f>
        <v>100</v>
      </c>
      <c r="CG69" s="293">
        <f>LARGE(H69:CD69,3)</f>
        <v>92.7560975609756</v>
      </c>
      <c r="CH69" s="293">
        <f>LARGE(H69:CD69,4)</f>
        <v>88.17910447761194</v>
      </c>
      <c r="CI69" s="293">
        <f>LARGE(H69:CD69,5)</f>
        <v>87.31414055884844</v>
      </c>
      <c r="CJ69" s="293">
        <f>LARGE(H69:CD69,6)</f>
        <v>86.66321243523316</v>
      </c>
      <c r="CK69" s="293">
        <f>LARGE(H69:CD69,7)</f>
        <v>85.44117647058823</v>
      </c>
      <c r="CL69" s="293">
        <f>LARGE(H69:CD69,8)</f>
        <v>79.9493670886076</v>
      </c>
      <c r="CM69" s="293">
        <f>LARGE(H69:CD69,9)</f>
        <v>79.94117647058823</v>
      </c>
      <c r="CN69" s="293">
        <f>LARGE(H69:CD69,10)</f>
        <v>79.51724137931035</v>
      </c>
      <c r="CO69" s="292">
        <f>SUM(CE69:CN69)</f>
        <v>879.7615164417635</v>
      </c>
    </row>
    <row r="70" spans="1:93" ht="15.75" thickBot="1">
      <c r="A70" s="126">
        <v>2</v>
      </c>
      <c r="B70" s="107" t="s">
        <v>342</v>
      </c>
      <c r="C70" s="228">
        <v>1998</v>
      </c>
      <c r="D70" s="228" t="s">
        <v>98</v>
      </c>
      <c r="E70" s="107" t="s">
        <v>64</v>
      </c>
      <c r="F70" s="287" t="s">
        <v>87</v>
      </c>
      <c r="G70" s="228" t="s">
        <v>334</v>
      </c>
      <c r="H70" s="126"/>
      <c r="I70" s="127"/>
      <c r="J70" s="127"/>
      <c r="K70" s="127"/>
      <c r="L70" s="139"/>
      <c r="M70" s="126"/>
      <c r="N70" s="114">
        <v>85.6</v>
      </c>
      <c r="O70" s="139"/>
      <c r="P70" s="126"/>
      <c r="Q70" s="139"/>
      <c r="R70" s="126"/>
      <c r="S70" s="127"/>
      <c r="T70" s="127"/>
      <c r="U70" s="127"/>
      <c r="V70" s="139"/>
      <c r="W70" s="115"/>
      <c r="X70" s="114"/>
      <c r="Y70" s="114"/>
      <c r="Z70" s="114"/>
      <c r="AA70" s="116"/>
      <c r="AB70" s="126"/>
      <c r="AC70" s="127"/>
      <c r="AD70" s="127"/>
      <c r="AE70" s="139"/>
      <c r="AF70" s="115"/>
      <c r="AG70" s="114"/>
      <c r="AH70" s="114"/>
      <c r="AI70" s="114"/>
      <c r="AJ70" s="114"/>
      <c r="AK70" s="116"/>
      <c r="AL70" s="115"/>
      <c r="AM70" s="116"/>
      <c r="AN70" s="115">
        <v>84.76923076923077</v>
      </c>
      <c r="AO70" s="114"/>
      <c r="AP70" s="114"/>
      <c r="AQ70" s="116"/>
      <c r="AR70" s="115"/>
      <c r="AS70" s="114"/>
      <c r="AT70" s="116">
        <v>98.05882352941177</v>
      </c>
      <c r="AU70" s="115"/>
      <c r="AV70" s="116"/>
      <c r="AW70" s="115"/>
      <c r="AX70" s="114"/>
      <c r="AY70" s="114"/>
      <c r="AZ70" s="114"/>
      <c r="BA70" s="116"/>
      <c r="BB70" s="115"/>
      <c r="BC70" s="114"/>
      <c r="BD70" s="116"/>
      <c r="BE70" s="115"/>
      <c r="BF70" s="114"/>
      <c r="BG70" s="114"/>
      <c r="BH70" s="116"/>
      <c r="BI70" s="115">
        <v>97.58536585365853</v>
      </c>
      <c r="BJ70" s="114"/>
      <c r="BK70" s="116"/>
      <c r="BL70" s="115"/>
      <c r="BM70" s="116"/>
      <c r="BN70" s="115"/>
      <c r="BO70" s="114"/>
      <c r="BP70" s="114"/>
      <c r="BQ70" s="116"/>
      <c r="BR70" s="115"/>
      <c r="BS70" s="116"/>
      <c r="BT70" s="115">
        <v>96.33333333333333</v>
      </c>
      <c r="BU70" s="116"/>
      <c r="BV70" s="115"/>
      <c r="BW70" s="114"/>
      <c r="BX70" s="114"/>
      <c r="BY70" s="116"/>
      <c r="BZ70" s="286">
        <v>98.65876375952583</v>
      </c>
      <c r="CA70" s="285">
        <v>89.6875</v>
      </c>
      <c r="CB70" s="114"/>
      <c r="CC70" s="114"/>
      <c r="CD70" s="114"/>
      <c r="CE70" s="285">
        <f>LARGE(H70:CD70,1)</f>
        <v>98.65876375952583</v>
      </c>
      <c r="CF70" s="285">
        <f>LARGE(H70:CD70,2)</f>
        <v>98.05882352941177</v>
      </c>
      <c r="CG70" s="285">
        <f>LARGE(H70:CD70,3)</f>
        <v>97.58536585365853</v>
      </c>
      <c r="CH70" s="285">
        <f>LARGE(H70:CD70,4)</f>
        <v>96.33333333333333</v>
      </c>
      <c r="CI70" s="285">
        <f>LARGE(H70:CD70,5)</f>
        <v>89.6875</v>
      </c>
      <c r="CJ70" s="285">
        <f>LARGE(H70:CD70,6)</f>
        <v>85.6</v>
      </c>
      <c r="CK70" s="285">
        <f>LARGE(H70:CD70,7)</f>
        <v>84.76923076923077</v>
      </c>
      <c r="CL70" s="285">
        <v>0</v>
      </c>
      <c r="CM70" s="285">
        <v>0</v>
      </c>
      <c r="CN70" s="285">
        <v>0</v>
      </c>
      <c r="CO70" s="284">
        <f>SUM(CE70:CN70)</f>
        <v>650.6930172451603</v>
      </c>
    </row>
    <row r="71" spans="1:93" ht="15">
      <c r="A71" s="122">
        <v>1</v>
      </c>
      <c r="B71" s="89" t="s">
        <v>341</v>
      </c>
      <c r="C71" s="87">
        <v>2008</v>
      </c>
      <c r="D71" s="87" t="str">
        <f>IF(C71&lt;=1,"U14",IF(C71&lt;=3,"U12",IF(C71&lt;=5,"U10",IF(C71&lt;=7,"U8",IF(C71&gt;=8,"U6")))))</f>
        <v>U6</v>
      </c>
      <c r="E71" s="89" t="s">
        <v>64</v>
      </c>
      <c r="F71" s="296" t="s">
        <v>121</v>
      </c>
      <c r="G71" s="87" t="s">
        <v>334</v>
      </c>
      <c r="H71" s="122"/>
      <c r="I71" s="124"/>
      <c r="J71" s="124"/>
      <c r="K71" s="124"/>
      <c r="L71" s="125"/>
      <c r="M71" s="122"/>
      <c r="N71" s="124"/>
      <c r="O71" s="125"/>
      <c r="P71" s="122"/>
      <c r="Q71" s="125"/>
      <c r="R71" s="122"/>
      <c r="S71" s="124"/>
      <c r="T71" s="95">
        <v>100</v>
      </c>
      <c r="U71" s="124"/>
      <c r="V71" s="125"/>
      <c r="W71" s="97"/>
      <c r="X71" s="95"/>
      <c r="Y71" s="95"/>
      <c r="Z71" s="95"/>
      <c r="AA71" s="98"/>
      <c r="AB71" s="122"/>
      <c r="AC71" s="124"/>
      <c r="AD71" s="124"/>
      <c r="AE71" s="125"/>
      <c r="AF71" s="97"/>
      <c r="AG71" s="95"/>
      <c r="AH71" s="95"/>
      <c r="AI71" s="95"/>
      <c r="AJ71" s="95"/>
      <c r="AK71" s="98"/>
      <c r="AL71" s="97"/>
      <c r="AM71" s="98"/>
      <c r="AN71" s="97"/>
      <c r="AO71" s="95"/>
      <c r="AP71" s="95"/>
      <c r="AQ71" s="98"/>
      <c r="AR71" s="97">
        <v>38.125</v>
      </c>
      <c r="AS71" s="95"/>
      <c r="AT71" s="98"/>
      <c r="AU71" s="97"/>
      <c r="AV71" s="98"/>
      <c r="AW71" s="295">
        <v>17.5</v>
      </c>
      <c r="AX71" s="95"/>
      <c r="AY71" s="95"/>
      <c r="AZ71" s="95"/>
      <c r="BA71" s="98"/>
      <c r="BB71" s="97"/>
      <c r="BC71" s="95"/>
      <c r="BD71" s="98"/>
      <c r="BE71" s="97"/>
      <c r="BF71" s="95"/>
      <c r="BG71" s="95">
        <v>76.24000000000001</v>
      </c>
      <c r="BH71" s="98"/>
      <c r="BI71" s="97"/>
      <c r="BJ71" s="95">
        <v>26.92857142857143</v>
      </c>
      <c r="BK71" s="98"/>
      <c r="BL71" s="97"/>
      <c r="BM71" s="98"/>
      <c r="BN71" s="97"/>
      <c r="BO71" s="95"/>
      <c r="BP71" s="95"/>
      <c r="BQ71" s="98"/>
      <c r="BR71" s="97"/>
      <c r="BS71" s="98"/>
      <c r="BT71" s="97"/>
      <c r="BU71" s="98"/>
      <c r="BV71" s="97"/>
      <c r="BW71" s="95"/>
      <c r="BX71" s="95"/>
      <c r="BY71" s="98"/>
      <c r="BZ71" s="294"/>
      <c r="CA71" s="95"/>
      <c r="CB71" s="95"/>
      <c r="CC71" s="95"/>
      <c r="CD71" s="293">
        <v>47.58823529411765</v>
      </c>
      <c r="CE71" s="293">
        <f>LARGE(H71:CD71,1)</f>
        <v>100</v>
      </c>
      <c r="CF71" s="293">
        <f>LARGE(H71:CD71,2)</f>
        <v>76.24000000000001</v>
      </c>
      <c r="CG71" s="293">
        <f>LARGE(H71:CD71,3)</f>
        <v>47.58823529411765</v>
      </c>
      <c r="CH71" s="293">
        <f>LARGE(H71:CD71,4)</f>
        <v>38.125</v>
      </c>
      <c r="CI71" s="293">
        <f>LARGE(H71:CD71,5)</f>
        <v>26.92857142857143</v>
      </c>
      <c r="CJ71" s="293">
        <f>LARGE(H71:CD71,6)</f>
        <v>17.5</v>
      </c>
      <c r="CK71" s="293">
        <v>0</v>
      </c>
      <c r="CL71" s="293">
        <v>0</v>
      </c>
      <c r="CM71" s="293">
        <v>0</v>
      </c>
      <c r="CN71" s="293">
        <v>0</v>
      </c>
      <c r="CO71" s="292">
        <f>SUM(CE71:CN71)</f>
        <v>306.38180672268913</v>
      </c>
    </row>
    <row r="72" spans="1:93" ht="15.75" thickBot="1">
      <c r="A72" s="126">
        <v>2</v>
      </c>
      <c r="B72" s="133" t="s">
        <v>340</v>
      </c>
      <c r="C72" s="228">
        <v>2008</v>
      </c>
      <c r="D72" s="228" t="str">
        <f>IF(C72&lt;=1,"U14",IF(C72&lt;=3,"U12",IF(C72&lt;=5,"U10",IF(C72&lt;=7,"U8",IF(C72&gt;=8,"U6")))))</f>
        <v>U6</v>
      </c>
      <c r="E72" s="107" t="s">
        <v>64</v>
      </c>
      <c r="F72" s="107" t="s">
        <v>87</v>
      </c>
      <c r="G72" s="228" t="s">
        <v>334</v>
      </c>
      <c r="H72" s="126"/>
      <c r="I72" s="127"/>
      <c r="J72" s="127"/>
      <c r="K72" s="127"/>
      <c r="L72" s="116">
        <v>45</v>
      </c>
      <c r="M72" s="126"/>
      <c r="N72" s="127"/>
      <c r="O72" s="139"/>
      <c r="P72" s="126"/>
      <c r="Q72" s="139"/>
      <c r="R72" s="126"/>
      <c r="S72" s="127"/>
      <c r="T72" s="127"/>
      <c r="U72" s="127"/>
      <c r="V72" s="139"/>
      <c r="W72" s="126"/>
      <c r="X72" s="127"/>
      <c r="Y72" s="127"/>
      <c r="Z72" s="127"/>
      <c r="AA72" s="139"/>
      <c r="AB72" s="115"/>
      <c r="AC72" s="114"/>
      <c r="AD72" s="114"/>
      <c r="AE72" s="116"/>
      <c r="AF72" s="115"/>
      <c r="AG72" s="114"/>
      <c r="AH72" s="114"/>
      <c r="AI72" s="114"/>
      <c r="AJ72" s="114"/>
      <c r="AK72" s="116">
        <v>64</v>
      </c>
      <c r="AL72" s="115"/>
      <c r="AM72" s="116"/>
      <c r="AN72" s="115"/>
      <c r="AO72" s="114"/>
      <c r="AP72" s="114"/>
      <c r="AQ72" s="116">
        <v>30.117647058823536</v>
      </c>
      <c r="AR72" s="115">
        <v>8.424999999999997</v>
      </c>
      <c r="AS72" s="114"/>
      <c r="AT72" s="116"/>
      <c r="AU72" s="115"/>
      <c r="AV72" s="116"/>
      <c r="AW72" s="115"/>
      <c r="AX72" s="114"/>
      <c r="AY72" s="114"/>
      <c r="AZ72" s="114"/>
      <c r="BA72" s="116"/>
      <c r="BB72" s="115"/>
      <c r="BC72" s="114"/>
      <c r="BD72" s="116"/>
      <c r="BE72" s="115"/>
      <c r="BF72" s="114"/>
      <c r="BG72" s="114">
        <v>44.56</v>
      </c>
      <c r="BH72" s="116"/>
      <c r="BI72" s="115"/>
      <c r="BJ72" s="114"/>
      <c r="BK72" s="116"/>
      <c r="BL72" s="115"/>
      <c r="BM72" s="116"/>
      <c r="BN72" s="115"/>
      <c r="BO72" s="114"/>
      <c r="BP72" s="114"/>
      <c r="BQ72" s="116"/>
      <c r="BR72" s="115"/>
      <c r="BS72" s="116"/>
      <c r="BT72" s="115"/>
      <c r="BU72" s="116"/>
      <c r="BV72" s="115"/>
      <c r="BW72" s="114"/>
      <c r="BX72" s="114"/>
      <c r="BY72" s="116"/>
      <c r="BZ72" s="286"/>
      <c r="CA72" s="114"/>
      <c r="CB72" s="114"/>
      <c r="CC72" s="114"/>
      <c r="CD72" s="285">
        <v>30.117647058823536</v>
      </c>
      <c r="CE72" s="285">
        <f>LARGE(H72:CD72,1)</f>
        <v>64</v>
      </c>
      <c r="CF72" s="285">
        <f>LARGE(H72:CD72,2)</f>
        <v>45</v>
      </c>
      <c r="CG72" s="285">
        <f>LARGE(H72:CD72,3)</f>
        <v>44.56</v>
      </c>
      <c r="CH72" s="285">
        <f>LARGE(H72:CD72,4)</f>
        <v>30.117647058823536</v>
      </c>
      <c r="CI72" s="285">
        <f>LARGE(H72:CD72,5)</f>
        <v>30.117647058823536</v>
      </c>
      <c r="CJ72" s="285">
        <f>LARGE(H72:CD72,6)</f>
        <v>8.424999999999997</v>
      </c>
      <c r="CK72" s="285">
        <v>0</v>
      </c>
      <c r="CL72" s="285">
        <v>0</v>
      </c>
      <c r="CM72" s="285">
        <v>0</v>
      </c>
      <c r="CN72" s="285">
        <v>0</v>
      </c>
      <c r="CO72" s="284">
        <f>SUM(CE72:CN72)</f>
        <v>222.2202941176471</v>
      </c>
    </row>
    <row r="73" spans="1:93" ht="15">
      <c r="A73" s="122">
        <v>1</v>
      </c>
      <c r="B73" s="89" t="s">
        <v>339</v>
      </c>
      <c r="C73" s="87">
        <v>2007</v>
      </c>
      <c r="D73" s="166" t="s">
        <v>84</v>
      </c>
      <c r="E73" s="89" t="s">
        <v>64</v>
      </c>
      <c r="F73" s="296" t="s">
        <v>115</v>
      </c>
      <c r="G73" s="87" t="s">
        <v>334</v>
      </c>
      <c r="H73" s="122"/>
      <c r="I73" s="124"/>
      <c r="J73" s="124"/>
      <c r="K73" s="124"/>
      <c r="L73" s="98">
        <v>94.5</v>
      </c>
      <c r="M73" s="122"/>
      <c r="N73" s="124"/>
      <c r="O73" s="125"/>
      <c r="P73" s="122"/>
      <c r="Q73" s="125"/>
      <c r="R73" s="122"/>
      <c r="S73" s="124"/>
      <c r="T73" s="124"/>
      <c r="U73" s="124"/>
      <c r="V73" s="125"/>
      <c r="W73" s="97"/>
      <c r="X73" s="95"/>
      <c r="Y73" s="95">
        <v>87.625</v>
      </c>
      <c r="Z73" s="95"/>
      <c r="AA73" s="98"/>
      <c r="AB73" s="122"/>
      <c r="AC73" s="124"/>
      <c r="AD73" s="124"/>
      <c r="AE73" s="125"/>
      <c r="AF73" s="97"/>
      <c r="AG73" s="95"/>
      <c r="AH73" s="95"/>
      <c r="AI73" s="95"/>
      <c r="AJ73" s="95"/>
      <c r="AK73" s="98">
        <v>77.5</v>
      </c>
      <c r="AL73" s="97"/>
      <c r="AM73" s="98"/>
      <c r="AN73" s="97"/>
      <c r="AO73" s="95"/>
      <c r="AP73" s="95"/>
      <c r="AQ73" s="98">
        <v>65.05882352941177</v>
      </c>
      <c r="AR73" s="97">
        <v>62.875</v>
      </c>
      <c r="AS73" s="95"/>
      <c r="AT73" s="98"/>
      <c r="AU73" s="97"/>
      <c r="AV73" s="98"/>
      <c r="AW73" s="295">
        <v>50.5</v>
      </c>
      <c r="AX73" s="95"/>
      <c r="AY73" s="95"/>
      <c r="AZ73" s="95"/>
      <c r="BA73" s="98"/>
      <c r="BB73" s="97"/>
      <c r="BC73" s="95"/>
      <c r="BD73" s="98">
        <v>15.142857142857139</v>
      </c>
      <c r="BE73" s="97"/>
      <c r="BF73" s="95"/>
      <c r="BG73" s="95">
        <v>86.14</v>
      </c>
      <c r="BH73" s="98"/>
      <c r="BI73" s="97"/>
      <c r="BJ73" s="95"/>
      <c r="BK73" s="98"/>
      <c r="BL73" s="97"/>
      <c r="BM73" s="98"/>
      <c r="BN73" s="97"/>
      <c r="BO73" s="95"/>
      <c r="BP73" s="95"/>
      <c r="BQ73" s="98"/>
      <c r="BR73" s="97"/>
      <c r="BS73" s="98"/>
      <c r="BT73" s="97"/>
      <c r="BU73" s="98"/>
      <c r="BV73" s="97"/>
      <c r="BW73" s="95"/>
      <c r="BX73" s="95"/>
      <c r="BY73" s="98"/>
      <c r="BZ73" s="294"/>
      <c r="CA73" s="95"/>
      <c r="CB73" s="95"/>
      <c r="CC73" s="95"/>
      <c r="CD73" s="293">
        <v>53.411764705882355</v>
      </c>
      <c r="CE73" s="293">
        <f>LARGE(H73:CD73,1)</f>
        <v>94.5</v>
      </c>
      <c r="CF73" s="293">
        <f>LARGE(H73:CD73,2)</f>
        <v>87.625</v>
      </c>
      <c r="CG73" s="293">
        <f>LARGE(H73:CD73,3)</f>
        <v>86.14</v>
      </c>
      <c r="CH73" s="293">
        <f>LARGE(H73:CD73,4)</f>
        <v>77.5</v>
      </c>
      <c r="CI73" s="293">
        <f>LARGE(H73:CD73,5)</f>
        <v>65.05882352941177</v>
      </c>
      <c r="CJ73" s="293">
        <f>LARGE(H73:CD73,6)</f>
        <v>62.875</v>
      </c>
      <c r="CK73" s="293">
        <f>LARGE(H73:CD73,7)</f>
        <v>53.411764705882355</v>
      </c>
      <c r="CL73" s="293">
        <f>LARGE(H73:CD73,8)</f>
        <v>50.5</v>
      </c>
      <c r="CM73" s="293">
        <f>LARGE(H73:CD73,9)</f>
        <v>15.142857142857139</v>
      </c>
      <c r="CN73" s="293">
        <v>0</v>
      </c>
      <c r="CO73" s="292">
        <f>SUM(CE73:CN73)</f>
        <v>592.7534453781512</v>
      </c>
    </row>
    <row r="74" spans="1:93" ht="15">
      <c r="A74" s="56">
        <v>2</v>
      </c>
      <c r="B74" s="7" t="s">
        <v>338</v>
      </c>
      <c r="C74" s="8">
        <v>2006</v>
      </c>
      <c r="D74" s="8" t="s">
        <v>84</v>
      </c>
      <c r="E74" s="7" t="s">
        <v>61</v>
      </c>
      <c r="F74" s="34" t="s">
        <v>337</v>
      </c>
      <c r="G74" s="225" t="s">
        <v>334</v>
      </c>
      <c r="H74" s="56"/>
      <c r="I74" s="1"/>
      <c r="J74" s="1"/>
      <c r="K74" s="1"/>
      <c r="L74" s="55"/>
      <c r="M74" s="56"/>
      <c r="N74" s="1"/>
      <c r="O74" s="55"/>
      <c r="P74" s="56"/>
      <c r="Q74" s="55"/>
      <c r="R74" s="56"/>
      <c r="S74" s="1"/>
      <c r="T74" s="1"/>
      <c r="U74" s="1"/>
      <c r="V74" s="55"/>
      <c r="W74" s="56"/>
      <c r="X74" s="1"/>
      <c r="Y74" s="1"/>
      <c r="Z74" s="1"/>
      <c r="AA74" s="55"/>
      <c r="AB74" s="58"/>
      <c r="AC74" s="27"/>
      <c r="AD74" s="27"/>
      <c r="AE74" s="60">
        <v>100</v>
      </c>
      <c r="AF74" s="58"/>
      <c r="AG74" s="27"/>
      <c r="AH74" s="27"/>
      <c r="AI74" s="27"/>
      <c r="AJ74" s="27"/>
      <c r="AK74" s="60"/>
      <c r="AL74" s="58"/>
      <c r="AM74" s="60"/>
      <c r="AN74" s="58"/>
      <c r="AO74" s="27"/>
      <c r="AP74" s="27"/>
      <c r="AQ74" s="60">
        <v>94.17647058823529</v>
      </c>
      <c r="AR74" s="58">
        <v>85.15</v>
      </c>
      <c r="AS74" s="27"/>
      <c r="AT74" s="60"/>
      <c r="AU74" s="58"/>
      <c r="AV74" s="60"/>
      <c r="AW74" s="58"/>
      <c r="AX74" s="27"/>
      <c r="AY74" s="27"/>
      <c r="AZ74" s="27"/>
      <c r="BA74" s="60"/>
      <c r="BB74" s="58"/>
      <c r="BC74" s="27"/>
      <c r="BD74" s="60"/>
      <c r="BE74" s="58"/>
      <c r="BF74" s="27"/>
      <c r="BG74" s="27">
        <v>98.02</v>
      </c>
      <c r="BH74" s="60"/>
      <c r="BI74" s="58"/>
      <c r="BJ74" s="27"/>
      <c r="BK74" s="60"/>
      <c r="BL74" s="58"/>
      <c r="BM74" s="60"/>
      <c r="BN74" s="58"/>
      <c r="BO74" s="27"/>
      <c r="BP74" s="27"/>
      <c r="BQ74" s="60"/>
      <c r="BR74" s="58"/>
      <c r="BS74" s="60"/>
      <c r="BT74" s="58"/>
      <c r="BU74" s="60"/>
      <c r="BV74" s="58"/>
      <c r="BW74" s="27"/>
      <c r="BX74" s="27"/>
      <c r="BY74" s="60"/>
      <c r="BZ74" s="291"/>
      <c r="CA74" s="27"/>
      <c r="CB74" s="27"/>
      <c r="CC74" s="27"/>
      <c r="CD74" s="290">
        <v>76.70588235294117</v>
      </c>
      <c r="CE74" s="290">
        <f>LARGE(H74:CD74,1)</f>
        <v>100</v>
      </c>
      <c r="CF74" s="290">
        <f>LARGE(H74:CD74,2)</f>
        <v>98.02</v>
      </c>
      <c r="CG74" s="290">
        <f>LARGE(H74:CD74,3)</f>
        <v>94.17647058823529</v>
      </c>
      <c r="CH74" s="290">
        <f>LARGE(H74:CD74,4)</f>
        <v>85.15</v>
      </c>
      <c r="CI74" s="290">
        <f>LARGE(H74:CD74,5)</f>
        <v>76.70588235294117</v>
      </c>
      <c r="CJ74" s="290">
        <v>0</v>
      </c>
      <c r="CK74" s="290">
        <v>0</v>
      </c>
      <c r="CL74" s="290">
        <v>0</v>
      </c>
      <c r="CM74" s="290">
        <v>0</v>
      </c>
      <c r="CN74" s="290">
        <v>0</v>
      </c>
      <c r="CO74" s="289">
        <f>SUM(CE74:CN74)</f>
        <v>454.0523529411765</v>
      </c>
    </row>
    <row r="75" spans="1:93" ht="15.75" thickBot="1">
      <c r="A75" s="126">
        <v>3</v>
      </c>
      <c r="B75" s="107" t="s">
        <v>336</v>
      </c>
      <c r="C75" s="228">
        <v>2007</v>
      </c>
      <c r="D75" s="288" t="s">
        <v>84</v>
      </c>
      <c r="E75" s="107" t="s">
        <v>123</v>
      </c>
      <c r="F75" s="287" t="s">
        <v>335</v>
      </c>
      <c r="G75" s="228" t="s">
        <v>334</v>
      </c>
      <c r="H75" s="126"/>
      <c r="I75" s="127"/>
      <c r="J75" s="127"/>
      <c r="K75" s="127"/>
      <c r="L75" s="139"/>
      <c r="M75" s="126"/>
      <c r="N75" s="127"/>
      <c r="O75" s="139"/>
      <c r="P75" s="126"/>
      <c r="Q75" s="139"/>
      <c r="R75" s="126"/>
      <c r="S75" s="127"/>
      <c r="T75" s="127"/>
      <c r="U75" s="127"/>
      <c r="V75" s="116">
        <v>62.875</v>
      </c>
      <c r="W75" s="115"/>
      <c r="X75" s="114"/>
      <c r="Y75" s="114">
        <v>91.75</v>
      </c>
      <c r="Z75" s="114"/>
      <c r="AA75" s="116"/>
      <c r="AB75" s="126"/>
      <c r="AC75" s="127"/>
      <c r="AD75" s="127"/>
      <c r="AE75" s="116">
        <v>49.23076923076923</v>
      </c>
      <c r="AF75" s="115"/>
      <c r="AG75" s="114"/>
      <c r="AH75" s="114"/>
      <c r="AI75" s="114"/>
      <c r="AJ75" s="114"/>
      <c r="AK75" s="116">
        <v>82</v>
      </c>
      <c r="AL75" s="115"/>
      <c r="AM75" s="116"/>
      <c r="AN75" s="115"/>
      <c r="AO75" s="114"/>
      <c r="AP75" s="114"/>
      <c r="AQ75" s="116"/>
      <c r="AR75" s="115">
        <v>50.5</v>
      </c>
      <c r="AS75" s="114"/>
      <c r="AT75" s="116"/>
      <c r="AU75" s="115"/>
      <c r="AV75" s="116"/>
      <c r="AW75" s="115"/>
      <c r="AX75" s="114"/>
      <c r="AY75" s="114"/>
      <c r="AZ75" s="114"/>
      <c r="BA75" s="116"/>
      <c r="BB75" s="115"/>
      <c r="BC75" s="114"/>
      <c r="BD75" s="116"/>
      <c r="BE75" s="115"/>
      <c r="BF75" s="114"/>
      <c r="BG75" s="114"/>
      <c r="BH75" s="116"/>
      <c r="BI75" s="115"/>
      <c r="BJ75" s="114"/>
      <c r="BK75" s="116"/>
      <c r="BL75" s="115"/>
      <c r="BM75" s="116"/>
      <c r="BN75" s="115"/>
      <c r="BO75" s="114"/>
      <c r="BP75" s="114"/>
      <c r="BQ75" s="116"/>
      <c r="BR75" s="115"/>
      <c r="BS75" s="116"/>
      <c r="BT75" s="115"/>
      <c r="BU75" s="116"/>
      <c r="BV75" s="115"/>
      <c r="BW75" s="114"/>
      <c r="BX75" s="114"/>
      <c r="BY75" s="116"/>
      <c r="BZ75" s="286"/>
      <c r="CA75" s="114"/>
      <c r="CB75" s="114"/>
      <c r="CC75" s="114"/>
      <c r="CD75" s="114"/>
      <c r="CE75" s="285">
        <f>LARGE(H75:CD75,1)</f>
        <v>91.75</v>
      </c>
      <c r="CF75" s="285">
        <f>LARGE(H75:CD75,2)</f>
        <v>82</v>
      </c>
      <c r="CG75" s="285">
        <f>LARGE(H75:CD75,3)</f>
        <v>62.875</v>
      </c>
      <c r="CH75" s="285">
        <f>LARGE(H75:CD75,4)</f>
        <v>50.5</v>
      </c>
      <c r="CI75" s="285">
        <f>LARGE(H75:CD75,5)</f>
        <v>49.23076923076923</v>
      </c>
      <c r="CJ75" s="285">
        <v>0</v>
      </c>
      <c r="CK75" s="285">
        <v>0</v>
      </c>
      <c r="CL75" s="285">
        <v>0</v>
      </c>
      <c r="CM75" s="285">
        <v>0</v>
      </c>
      <c r="CN75" s="285">
        <v>0</v>
      </c>
      <c r="CO75" s="284">
        <f>SUM(CE75:CN75)</f>
        <v>336.3557692307692</v>
      </c>
    </row>
  </sheetData>
  <sheetProtection password="D853" sheet="1"/>
  <mergeCells count="26">
    <mergeCell ref="A1:CO5"/>
    <mergeCell ref="CO6:CO7"/>
    <mergeCell ref="CE6:CN7"/>
    <mergeCell ref="BE6:BH7"/>
    <mergeCell ref="BI6:BK7"/>
    <mergeCell ref="BL6:BM7"/>
    <mergeCell ref="BN6:BQ7"/>
    <mergeCell ref="A6:G7"/>
    <mergeCell ref="H6:L7"/>
    <mergeCell ref="M6:O7"/>
    <mergeCell ref="CA6:CD7"/>
    <mergeCell ref="P6:Q7"/>
    <mergeCell ref="R6:V7"/>
    <mergeCell ref="W6:AA7"/>
    <mergeCell ref="AR6:AT7"/>
    <mergeCell ref="AF6:AK7"/>
    <mergeCell ref="AB6:AE7"/>
    <mergeCell ref="BZ6:BZ7"/>
    <mergeCell ref="BT6:BU7"/>
    <mergeCell ref="BV6:BY7"/>
    <mergeCell ref="BR6:BS7"/>
    <mergeCell ref="AL6:AM7"/>
    <mergeCell ref="AN6:AQ7"/>
    <mergeCell ref="AW6:BA7"/>
    <mergeCell ref="BB6:BD7"/>
    <mergeCell ref="AU6:AV7"/>
  </mergeCells>
  <printOptions/>
  <pageMargins left="0.7" right="0.7" top="0.787401575" bottom="0.787401575" header="0.3" footer="0.3"/>
  <pageSetup fitToHeight="0" fitToWidth="1" horizontalDpi="600" verticalDpi="600" orientation="landscape" paperSize="9" scale="1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B45" sqref="B45"/>
    </sheetView>
  </sheetViews>
  <sheetFormatPr defaultColWidth="11.421875" defaultRowHeight="15"/>
  <cols>
    <col min="1" max="1" width="9.8515625" style="0" bestFit="1" customWidth="1"/>
    <col min="2" max="2" width="24.57421875" style="0" bestFit="1" customWidth="1"/>
    <col min="3" max="3" width="7.28125" style="348" bestFit="1" customWidth="1"/>
    <col min="4" max="4" width="11.140625" style="348" bestFit="1" customWidth="1"/>
    <col min="5" max="5" width="9.28125" style="348" bestFit="1" customWidth="1"/>
    <col min="6" max="6" width="30.421875" style="349" bestFit="1" customWidth="1"/>
    <col min="7" max="7" width="15.421875" style="348" bestFit="1" customWidth="1"/>
    <col min="8" max="8" width="19.140625" style="280" bestFit="1" customWidth="1"/>
    <col min="9" max="9" width="20.140625" style="280" bestFit="1" customWidth="1"/>
    <col min="10" max="10" width="20.140625" style="347" bestFit="1" customWidth="1"/>
    <col min="11" max="11" width="23.140625" style="347" bestFit="1" customWidth="1"/>
    <col min="12" max="12" width="22.421875" style="347" bestFit="1" customWidth="1"/>
    <col min="13" max="13" width="26.8515625" style="347" bestFit="1" customWidth="1"/>
    <col min="14" max="14" width="20.140625" style="347" bestFit="1" customWidth="1"/>
    <col min="15" max="15" width="21.57421875" style="347" bestFit="1" customWidth="1"/>
    <col min="16" max="16" width="20.140625" style="347" bestFit="1" customWidth="1"/>
    <col min="17" max="18" width="21.28125" style="347" bestFit="1" customWidth="1"/>
    <col min="19" max="19" width="21.28125" style="346" bestFit="1" customWidth="1"/>
    <col min="20" max="25" width="6.57421875" style="0" bestFit="1" customWidth="1"/>
    <col min="26" max="26" width="16.57421875" style="0" bestFit="1" customWidth="1"/>
  </cols>
  <sheetData>
    <row r="1" spans="1:26" s="350" customFormat="1" ht="23.25" customHeight="1">
      <c r="A1" s="270" t="s">
        <v>203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6" s="350" customFormat="1" ht="1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s="350" customFormat="1" ht="1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50" customFormat="1" ht="1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s="350" customFormat="1" ht="1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</row>
    <row r="6" spans="1:26" s="393" customFormat="1" ht="1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</row>
    <row r="7" spans="1:26" s="393" customFormat="1" ht="15" customHeight="1" thickBo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</row>
    <row r="8" spans="1:26" s="393" customFormat="1" ht="6" customHeight="1">
      <c r="A8" s="403" t="s">
        <v>204</v>
      </c>
      <c r="B8" s="402"/>
      <c r="C8" s="402"/>
      <c r="D8" s="402"/>
      <c r="E8" s="402"/>
      <c r="F8" s="402"/>
      <c r="G8" s="402"/>
      <c r="H8" s="338" t="s">
        <v>15</v>
      </c>
      <c r="I8" s="338" t="s">
        <v>3</v>
      </c>
      <c r="J8" s="401" t="s">
        <v>2</v>
      </c>
      <c r="K8" s="243" t="s">
        <v>5</v>
      </c>
      <c r="L8" s="243" t="s">
        <v>6</v>
      </c>
      <c r="M8" s="243" t="s">
        <v>293</v>
      </c>
      <c r="N8" s="243" t="s">
        <v>239</v>
      </c>
      <c r="O8" s="243" t="s">
        <v>528</v>
      </c>
      <c r="P8" s="243" t="s">
        <v>262</v>
      </c>
      <c r="Q8" s="243" t="s">
        <v>266</v>
      </c>
      <c r="R8" s="243" t="s">
        <v>269</v>
      </c>
      <c r="S8" s="243" t="s">
        <v>319</v>
      </c>
      <c r="T8" s="234" t="s">
        <v>527</v>
      </c>
      <c r="U8" s="235"/>
      <c r="V8" s="235"/>
      <c r="W8" s="235"/>
      <c r="X8" s="235"/>
      <c r="Y8" s="236"/>
      <c r="Z8" s="243"/>
    </row>
    <row r="9" spans="1:26" s="393" customFormat="1" ht="9" customHeight="1">
      <c r="A9" s="400"/>
      <c r="B9" s="399"/>
      <c r="C9" s="399"/>
      <c r="D9" s="399"/>
      <c r="E9" s="399"/>
      <c r="F9" s="399"/>
      <c r="G9" s="399"/>
      <c r="H9" s="398"/>
      <c r="I9" s="398"/>
      <c r="J9" s="397"/>
      <c r="K9" s="244"/>
      <c r="L9" s="244"/>
      <c r="M9" s="244"/>
      <c r="N9" s="244"/>
      <c r="O9" s="244"/>
      <c r="P9" s="244"/>
      <c r="Q9" s="244"/>
      <c r="R9" s="244"/>
      <c r="S9" s="244"/>
      <c r="T9" s="237"/>
      <c r="U9" s="238"/>
      <c r="V9" s="238"/>
      <c r="W9" s="238"/>
      <c r="X9" s="238"/>
      <c r="Y9" s="239"/>
      <c r="Z9" s="244"/>
    </row>
    <row r="10" spans="1:26" s="393" customFormat="1" ht="15.75" thickBot="1">
      <c r="A10" s="396"/>
      <c r="B10" s="395"/>
      <c r="C10" s="395"/>
      <c r="D10" s="395"/>
      <c r="E10" s="395"/>
      <c r="F10" s="395"/>
      <c r="G10" s="395"/>
      <c r="H10" s="328"/>
      <c r="I10" s="328"/>
      <c r="J10" s="394"/>
      <c r="K10" s="245"/>
      <c r="L10" s="245"/>
      <c r="M10" s="245"/>
      <c r="N10" s="245"/>
      <c r="O10" s="245"/>
      <c r="P10" s="245"/>
      <c r="Q10" s="245"/>
      <c r="R10" s="245"/>
      <c r="S10" s="245"/>
      <c r="T10" s="240"/>
      <c r="U10" s="241"/>
      <c r="V10" s="241"/>
      <c r="W10" s="241"/>
      <c r="X10" s="241"/>
      <c r="Y10" s="242"/>
      <c r="Z10" s="245"/>
    </row>
    <row r="11" spans="1:26" s="388" customFormat="1" ht="15.75" thickBot="1">
      <c r="A11" s="388" t="s">
        <v>7</v>
      </c>
      <c r="B11" s="388" t="s">
        <v>8</v>
      </c>
      <c r="C11" s="388" t="s">
        <v>9</v>
      </c>
      <c r="D11" s="388" t="s">
        <v>10</v>
      </c>
      <c r="E11" s="388" t="s">
        <v>11</v>
      </c>
      <c r="F11" s="392" t="s">
        <v>12</v>
      </c>
      <c r="G11" s="388" t="s">
        <v>13</v>
      </c>
      <c r="H11" s="391" t="s">
        <v>238</v>
      </c>
      <c r="I11" s="391" t="s">
        <v>240</v>
      </c>
      <c r="J11" s="391" t="s">
        <v>259</v>
      </c>
      <c r="K11" s="391" t="s">
        <v>263</v>
      </c>
      <c r="L11" s="391" t="s">
        <v>268</v>
      </c>
      <c r="M11" s="391" t="s">
        <v>270</v>
      </c>
      <c r="N11" s="391" t="s">
        <v>274</v>
      </c>
      <c r="O11" s="391" t="s">
        <v>275</v>
      </c>
      <c r="P11" s="391" t="s">
        <v>276</v>
      </c>
      <c r="Q11" s="391" t="s">
        <v>277</v>
      </c>
      <c r="R11" s="391" t="s">
        <v>278</v>
      </c>
      <c r="S11" s="390" t="s">
        <v>320</v>
      </c>
      <c r="T11" s="323" t="s">
        <v>321</v>
      </c>
      <c r="U11" s="323" t="s">
        <v>322</v>
      </c>
      <c r="V11" s="323" t="s">
        <v>323</v>
      </c>
      <c r="W11" s="323" t="s">
        <v>324</v>
      </c>
      <c r="X11" s="323" t="s">
        <v>325</v>
      </c>
      <c r="Y11" s="323" t="s">
        <v>326</v>
      </c>
      <c r="Z11" s="389" t="s">
        <v>328</v>
      </c>
    </row>
    <row r="12" spans="1:26" s="350" customFormat="1" ht="15">
      <c r="A12" s="96">
        <v>1</v>
      </c>
      <c r="B12" s="131" t="s">
        <v>526</v>
      </c>
      <c r="C12" s="87">
        <v>1967</v>
      </c>
      <c r="D12" s="87">
        <v>40</v>
      </c>
      <c r="E12" s="87" t="s">
        <v>64</v>
      </c>
      <c r="F12" s="89" t="s">
        <v>115</v>
      </c>
      <c r="G12" s="87" t="s">
        <v>334</v>
      </c>
      <c r="H12" s="376">
        <v>100</v>
      </c>
      <c r="I12" s="376">
        <v>100</v>
      </c>
      <c r="J12" s="375">
        <v>100</v>
      </c>
      <c r="K12" s="375">
        <v>100</v>
      </c>
      <c r="L12" s="375">
        <v>100</v>
      </c>
      <c r="M12" s="375">
        <v>99.01</v>
      </c>
      <c r="N12" s="375">
        <v>100</v>
      </c>
      <c r="O12" s="375"/>
      <c r="P12" s="374"/>
      <c r="Q12" s="374"/>
      <c r="R12" s="374"/>
      <c r="S12" s="384">
        <v>95.05</v>
      </c>
      <c r="T12" s="383">
        <f>LARGE(H12:S12,1)</f>
        <v>100</v>
      </c>
      <c r="U12" s="383">
        <f>LARGE(H12:S12,2)</f>
        <v>100</v>
      </c>
      <c r="V12" s="383">
        <f>LARGE(H12:S12,3)</f>
        <v>100</v>
      </c>
      <c r="W12" s="383">
        <f>LARGE(H12:S12,4)</f>
        <v>100</v>
      </c>
      <c r="X12" s="383">
        <f>LARGE(H12:S12,5)</f>
        <v>100</v>
      </c>
      <c r="Y12" s="383">
        <f>LARGE(H12:S12,6)</f>
        <v>100</v>
      </c>
      <c r="Z12" s="371">
        <f>SUM(T12:Y12)</f>
        <v>600</v>
      </c>
    </row>
    <row r="13" spans="1:26" s="388" customFormat="1" ht="15">
      <c r="A13" s="226">
        <v>2</v>
      </c>
      <c r="B13" s="23" t="s">
        <v>525</v>
      </c>
      <c r="C13" s="225">
        <v>1969</v>
      </c>
      <c r="D13" s="225">
        <v>40</v>
      </c>
      <c r="E13" s="225" t="s">
        <v>64</v>
      </c>
      <c r="F13" s="23" t="s">
        <v>115</v>
      </c>
      <c r="G13" s="225" t="s">
        <v>334</v>
      </c>
      <c r="H13" s="62">
        <v>96.85714285714286</v>
      </c>
      <c r="I13" s="226"/>
      <c r="J13" s="222"/>
      <c r="K13" s="365"/>
      <c r="L13" s="365">
        <v>91.97297297297297</v>
      </c>
      <c r="M13" s="365">
        <v>94.06</v>
      </c>
      <c r="N13" s="365"/>
      <c r="O13" s="365"/>
      <c r="P13" s="364"/>
      <c r="Q13" s="364"/>
      <c r="R13" s="364"/>
      <c r="S13" s="363">
        <v>80.2</v>
      </c>
      <c r="T13" s="361">
        <f>LARGE(H13:S13,1)</f>
        <v>96.85714285714286</v>
      </c>
      <c r="U13" s="361">
        <f>LARGE(H13:S13,2)</f>
        <v>94.06</v>
      </c>
      <c r="V13" s="361">
        <f>LARGE(H13:S13,3)</f>
        <v>91.97297297297297</v>
      </c>
      <c r="W13" s="361">
        <f>LARGE(H13:S13,4)</f>
        <v>80.2</v>
      </c>
      <c r="X13" s="361">
        <v>0</v>
      </c>
      <c r="Y13" s="361">
        <v>0</v>
      </c>
      <c r="Z13" s="360">
        <f>SUM(T13:Y13)</f>
        <v>363.09011583011585</v>
      </c>
    </row>
    <row r="14" spans="1:26" ht="15">
      <c r="A14" s="226">
        <v>3</v>
      </c>
      <c r="B14" s="23" t="s">
        <v>524</v>
      </c>
      <c r="C14" s="225">
        <v>1964</v>
      </c>
      <c r="D14" s="225">
        <v>40</v>
      </c>
      <c r="E14" s="225" t="s">
        <v>64</v>
      </c>
      <c r="F14" s="23" t="s">
        <v>87</v>
      </c>
      <c r="G14" s="225" t="s">
        <v>334</v>
      </c>
      <c r="H14" s="62">
        <v>93.71428571428571</v>
      </c>
      <c r="I14" s="226"/>
      <c r="J14" s="222"/>
      <c r="K14" s="365">
        <v>62.875</v>
      </c>
      <c r="L14" s="365">
        <v>89.29729729729729</v>
      </c>
      <c r="M14" s="365"/>
      <c r="N14" s="365"/>
      <c r="O14" s="365"/>
      <c r="P14" s="364"/>
      <c r="Q14" s="364">
        <v>95.41666666666667</v>
      </c>
      <c r="R14" s="365"/>
      <c r="S14" s="387"/>
      <c r="T14" s="361">
        <f>LARGE(H14:S14,1)</f>
        <v>95.41666666666667</v>
      </c>
      <c r="U14" s="361">
        <f>LARGE(H14:S14,2)</f>
        <v>93.71428571428571</v>
      </c>
      <c r="V14" s="361">
        <f>LARGE(H14:S14,3)</f>
        <v>89.29729729729729</v>
      </c>
      <c r="W14" s="361">
        <f>LARGE(H14:S14,4)</f>
        <v>62.875</v>
      </c>
      <c r="X14" s="361">
        <v>0</v>
      </c>
      <c r="Y14" s="361">
        <v>0</v>
      </c>
      <c r="Z14" s="360">
        <f>SUM(T14:Y14)</f>
        <v>341.3032496782497</v>
      </c>
    </row>
    <row r="15" spans="1:26" s="350" customFormat="1" ht="15">
      <c r="A15" s="226">
        <v>4</v>
      </c>
      <c r="B15" s="23" t="s">
        <v>523</v>
      </c>
      <c r="C15" s="370">
        <v>1968</v>
      </c>
      <c r="D15" s="366">
        <v>40</v>
      </c>
      <c r="E15" s="225" t="s">
        <v>64</v>
      </c>
      <c r="F15" s="23" t="s">
        <v>522</v>
      </c>
      <c r="G15" s="225" t="s">
        <v>334</v>
      </c>
      <c r="H15" s="62">
        <v>94.5</v>
      </c>
      <c r="I15" s="62"/>
      <c r="J15" s="365"/>
      <c r="K15" s="365"/>
      <c r="L15" s="365">
        <v>86.62162162162161</v>
      </c>
      <c r="M15" s="365">
        <v>95.05</v>
      </c>
      <c r="N15" s="365"/>
      <c r="O15" s="365"/>
      <c r="P15" s="364"/>
      <c r="Q15" s="364"/>
      <c r="R15" s="364"/>
      <c r="S15" s="380"/>
      <c r="T15" s="361">
        <f>LARGE(H15:S15,1)</f>
        <v>95.05</v>
      </c>
      <c r="U15" s="361">
        <f>LARGE(H15:S15,2)</f>
        <v>94.5</v>
      </c>
      <c r="V15" s="361">
        <f>LARGE(H15:S15,3)</f>
        <v>86.62162162162161</v>
      </c>
      <c r="W15" s="361">
        <v>0</v>
      </c>
      <c r="X15" s="361">
        <v>0</v>
      </c>
      <c r="Y15" s="361">
        <v>0</v>
      </c>
      <c r="Z15" s="360">
        <f>SUM(T15:Y15)</f>
        <v>276.1716216216216</v>
      </c>
    </row>
    <row r="16" spans="1:26" s="12" customFormat="1" ht="15">
      <c r="A16" s="226">
        <v>5</v>
      </c>
      <c r="B16" s="23" t="s">
        <v>521</v>
      </c>
      <c r="C16" s="225">
        <v>1967</v>
      </c>
      <c r="D16" s="225">
        <v>40</v>
      </c>
      <c r="E16" s="225" t="s">
        <v>64</v>
      </c>
      <c r="F16" s="23" t="s">
        <v>496</v>
      </c>
      <c r="G16" s="225" t="s">
        <v>334</v>
      </c>
      <c r="H16" s="62">
        <v>88.21428571428572</v>
      </c>
      <c r="I16" s="226"/>
      <c r="J16" s="365">
        <v>85.85714285714286</v>
      </c>
      <c r="K16" s="365"/>
      <c r="L16" s="365"/>
      <c r="M16" s="364"/>
      <c r="N16" s="364"/>
      <c r="O16" s="364"/>
      <c r="P16" s="364"/>
      <c r="Q16" s="364">
        <v>96.79166666666667</v>
      </c>
      <c r="R16" s="365"/>
      <c r="S16" s="387"/>
      <c r="T16" s="361">
        <f>LARGE(H16:S16,1)</f>
        <v>96.79166666666667</v>
      </c>
      <c r="U16" s="361">
        <f>LARGE(H16:S16,2)</f>
        <v>88.21428571428572</v>
      </c>
      <c r="V16" s="361">
        <f>LARGE(H16:S16,3)</f>
        <v>85.85714285714286</v>
      </c>
      <c r="W16" s="361">
        <v>0</v>
      </c>
      <c r="X16" s="361">
        <v>0</v>
      </c>
      <c r="Y16" s="361">
        <v>0</v>
      </c>
      <c r="Z16" s="360">
        <f>SUM(T16:Y16)</f>
        <v>270.8630952380953</v>
      </c>
    </row>
    <row r="17" spans="1:26" s="350" customFormat="1" ht="15">
      <c r="A17" s="226">
        <v>6</v>
      </c>
      <c r="B17" s="23" t="s">
        <v>520</v>
      </c>
      <c r="C17" s="225">
        <v>1972</v>
      </c>
      <c r="D17" s="225">
        <v>40</v>
      </c>
      <c r="E17" s="225" t="s">
        <v>64</v>
      </c>
      <c r="F17" s="23" t="s">
        <v>87</v>
      </c>
      <c r="G17" s="225" t="s">
        <v>334</v>
      </c>
      <c r="H17" s="62">
        <v>59.92857142857143</v>
      </c>
      <c r="I17" s="62">
        <v>63.22857142857143</v>
      </c>
      <c r="J17" s="222"/>
      <c r="K17" s="365"/>
      <c r="L17" s="365">
        <v>57.189189189189186</v>
      </c>
      <c r="M17" s="365">
        <v>72.28</v>
      </c>
      <c r="N17" s="365"/>
      <c r="O17" s="365"/>
      <c r="P17" s="364"/>
      <c r="Q17" s="364"/>
      <c r="R17" s="364"/>
      <c r="S17" s="380"/>
      <c r="T17" s="362">
        <f>LARGE(H17:S17,1)</f>
        <v>72.28</v>
      </c>
      <c r="U17" s="362">
        <f>LARGE(H17:S17,2)</f>
        <v>63.22857142857143</v>
      </c>
      <c r="V17" s="362">
        <f>LARGE(H17:S17,3)</f>
        <v>59.92857142857143</v>
      </c>
      <c r="W17" s="362">
        <f>LARGE(H17:S17,4)</f>
        <v>57.189189189189186</v>
      </c>
      <c r="X17" s="361">
        <v>0</v>
      </c>
      <c r="Y17" s="361">
        <v>0</v>
      </c>
      <c r="Z17" s="367">
        <f>SUM(T17:Y17)</f>
        <v>252.62633204633207</v>
      </c>
    </row>
    <row r="18" spans="1:26" s="350" customFormat="1" ht="15">
      <c r="A18" s="226">
        <v>7</v>
      </c>
      <c r="B18" s="23" t="s">
        <v>519</v>
      </c>
      <c r="C18" s="225">
        <v>1966</v>
      </c>
      <c r="D18" s="225">
        <v>40</v>
      </c>
      <c r="E18" s="225" t="s">
        <v>64</v>
      </c>
      <c r="F18" s="23" t="s">
        <v>115</v>
      </c>
      <c r="G18" s="225" t="s">
        <v>334</v>
      </c>
      <c r="H18" s="62">
        <v>85.85714285714286</v>
      </c>
      <c r="I18" s="226"/>
      <c r="J18" s="365">
        <v>77.37142857142857</v>
      </c>
      <c r="K18" s="365"/>
      <c r="L18" s="365"/>
      <c r="M18" s="365">
        <v>80.2</v>
      </c>
      <c r="N18" s="365"/>
      <c r="O18" s="365"/>
      <c r="P18" s="364"/>
      <c r="Q18" s="365"/>
      <c r="R18" s="365"/>
      <c r="S18" s="387"/>
      <c r="T18" s="361">
        <f>LARGE(H18:S18,1)</f>
        <v>85.85714285714286</v>
      </c>
      <c r="U18" s="361">
        <f>LARGE(H18:S18,2)</f>
        <v>80.2</v>
      </c>
      <c r="V18" s="361">
        <f>LARGE(H18:S18,3)</f>
        <v>77.37142857142857</v>
      </c>
      <c r="W18" s="361">
        <v>0</v>
      </c>
      <c r="X18" s="361">
        <v>0</v>
      </c>
      <c r="Y18" s="361">
        <v>0</v>
      </c>
      <c r="Z18" s="360">
        <f>SUM(T18:Y18)</f>
        <v>243.42857142857144</v>
      </c>
    </row>
    <row r="19" spans="1:26" s="350" customFormat="1" ht="15">
      <c r="A19" s="226">
        <v>8</v>
      </c>
      <c r="B19" s="23" t="s">
        <v>518</v>
      </c>
      <c r="C19" s="370">
        <v>1968</v>
      </c>
      <c r="D19" s="225">
        <v>40</v>
      </c>
      <c r="E19" s="225" t="s">
        <v>64</v>
      </c>
      <c r="F19" s="23"/>
      <c r="G19" s="225" t="s">
        <v>334</v>
      </c>
      <c r="H19" s="226"/>
      <c r="I19" s="62"/>
      <c r="J19" s="365"/>
      <c r="K19" s="365"/>
      <c r="L19" s="365">
        <v>38.45945945945945</v>
      </c>
      <c r="M19" s="365">
        <v>71.28999999999999</v>
      </c>
      <c r="N19" s="365"/>
      <c r="O19" s="365"/>
      <c r="P19" s="364"/>
      <c r="Q19" s="364">
        <v>74.5625</v>
      </c>
      <c r="R19" s="365"/>
      <c r="S19" s="363">
        <v>50.5</v>
      </c>
      <c r="T19" s="362">
        <f>LARGE(H19:S19,1)</f>
        <v>74.5625</v>
      </c>
      <c r="U19" s="362">
        <f>LARGE(H19:S19,2)</f>
        <v>71.28999999999999</v>
      </c>
      <c r="V19" s="362">
        <f>LARGE(H19:S19,3)</f>
        <v>50.5</v>
      </c>
      <c r="W19" s="362">
        <f>LARGE(H19:S19,4)</f>
        <v>38.45945945945945</v>
      </c>
      <c r="X19" s="361">
        <v>0</v>
      </c>
      <c r="Y19" s="361">
        <v>0</v>
      </c>
      <c r="Z19" s="360">
        <f>SUM(T19:Y19)</f>
        <v>234.81195945945944</v>
      </c>
    </row>
    <row r="20" spans="1:26" s="350" customFormat="1" ht="15">
      <c r="A20" s="226">
        <v>9</v>
      </c>
      <c r="B20" s="23" t="s">
        <v>517</v>
      </c>
      <c r="C20" s="225">
        <v>1964</v>
      </c>
      <c r="D20" s="225">
        <v>40</v>
      </c>
      <c r="E20" s="225" t="s">
        <v>64</v>
      </c>
      <c r="F20" s="23" t="s">
        <v>87</v>
      </c>
      <c r="G20" s="225" t="s">
        <v>334</v>
      </c>
      <c r="H20" s="62">
        <v>45.785714285714285</v>
      </c>
      <c r="I20" s="226"/>
      <c r="J20" s="222"/>
      <c r="K20" s="365"/>
      <c r="L20" s="365"/>
      <c r="M20" s="365">
        <v>38.62</v>
      </c>
      <c r="N20" s="365">
        <v>32.935483870967744</v>
      </c>
      <c r="O20" s="365"/>
      <c r="P20" s="364"/>
      <c r="Q20" s="364">
        <v>54.16666666666667</v>
      </c>
      <c r="R20" s="364"/>
      <c r="S20" s="363">
        <v>1</v>
      </c>
      <c r="T20" s="361">
        <f>LARGE(H20:S20,1)</f>
        <v>54.16666666666667</v>
      </c>
      <c r="U20" s="361">
        <f>LARGE(H20:S20,2)</f>
        <v>45.785714285714285</v>
      </c>
      <c r="V20" s="361">
        <f>LARGE(H20:S20,3)</f>
        <v>38.62</v>
      </c>
      <c r="W20" s="361">
        <f>LARGE(H20:S20,4)</f>
        <v>32.935483870967744</v>
      </c>
      <c r="X20" s="361">
        <f>LARGE(H20:S20,5)</f>
        <v>1</v>
      </c>
      <c r="Y20" s="361">
        <v>0</v>
      </c>
      <c r="Z20" s="360">
        <f>SUM(T20:Y20)</f>
        <v>172.5078648233487</v>
      </c>
    </row>
    <row r="21" spans="1:26" s="350" customFormat="1" ht="15">
      <c r="A21" s="226">
        <v>10</v>
      </c>
      <c r="B21" s="23" t="s">
        <v>516</v>
      </c>
      <c r="C21" s="225">
        <v>1967</v>
      </c>
      <c r="D21" s="225">
        <v>40</v>
      </c>
      <c r="E21" s="225" t="s">
        <v>64</v>
      </c>
      <c r="F21" s="23" t="s">
        <v>87</v>
      </c>
      <c r="G21" s="225" t="s">
        <v>334</v>
      </c>
      <c r="H21" s="62">
        <v>51.285714285714285</v>
      </c>
      <c r="I21" s="226"/>
      <c r="J21" s="365">
        <v>40.599999999999994</v>
      </c>
      <c r="K21" s="365"/>
      <c r="L21" s="365"/>
      <c r="M21" s="365">
        <v>67.33</v>
      </c>
      <c r="N21" s="365"/>
      <c r="O21" s="365"/>
      <c r="P21" s="365"/>
      <c r="Q21" s="364"/>
      <c r="R21" s="364"/>
      <c r="S21" s="380"/>
      <c r="T21" s="361">
        <f>LARGE(H21:S21,1)</f>
        <v>67.33</v>
      </c>
      <c r="U21" s="361">
        <f>LARGE(H21:S21,2)</f>
        <v>51.285714285714285</v>
      </c>
      <c r="V21" s="361">
        <f>LARGE(H21:S21,3)</f>
        <v>40.599999999999994</v>
      </c>
      <c r="W21" s="361">
        <v>0</v>
      </c>
      <c r="X21" s="361">
        <v>0</v>
      </c>
      <c r="Y21" s="361">
        <v>0</v>
      </c>
      <c r="Z21" s="360">
        <f>SUM(T21:Y21)</f>
        <v>159.21571428571428</v>
      </c>
    </row>
    <row r="22" spans="1:26" s="350" customFormat="1" ht="15">
      <c r="A22" s="226">
        <v>11</v>
      </c>
      <c r="B22" s="23" t="s">
        <v>515</v>
      </c>
      <c r="C22" s="370">
        <v>1967</v>
      </c>
      <c r="D22" s="225">
        <v>40</v>
      </c>
      <c r="E22" s="225" t="s">
        <v>64</v>
      </c>
      <c r="F22" s="23" t="s">
        <v>180</v>
      </c>
      <c r="G22" s="225" t="s">
        <v>334</v>
      </c>
      <c r="H22" s="226"/>
      <c r="I22" s="62"/>
      <c r="J22" s="365"/>
      <c r="K22" s="365"/>
      <c r="L22" s="365"/>
      <c r="M22" s="365">
        <v>51.49</v>
      </c>
      <c r="N22" s="365">
        <v>36.12903225806452</v>
      </c>
      <c r="O22" s="365"/>
      <c r="P22" s="364"/>
      <c r="Q22" s="364">
        <v>39.5</v>
      </c>
      <c r="R22" s="364"/>
      <c r="S22" s="380"/>
      <c r="T22" s="362">
        <f>LARGE(H22:S22,1)</f>
        <v>51.49</v>
      </c>
      <c r="U22" s="362">
        <f>LARGE(H22:S22,2)</f>
        <v>39.5</v>
      </c>
      <c r="V22" s="362">
        <f>LARGE(H22:S22,3)</f>
        <v>36.12903225806452</v>
      </c>
      <c r="W22" s="361">
        <v>0</v>
      </c>
      <c r="X22" s="361">
        <v>0</v>
      </c>
      <c r="Y22" s="361">
        <v>0</v>
      </c>
      <c r="Z22" s="360">
        <f>SUM(T22:Y22)</f>
        <v>127.11903225806452</v>
      </c>
    </row>
    <row r="23" spans="1:26" s="350" customFormat="1" ht="15">
      <c r="A23" s="226">
        <v>12</v>
      </c>
      <c r="B23" s="23" t="s">
        <v>514</v>
      </c>
      <c r="C23" s="225">
        <v>1964</v>
      </c>
      <c r="D23" s="225">
        <v>40</v>
      </c>
      <c r="E23" s="225" t="s">
        <v>64</v>
      </c>
      <c r="F23" s="23" t="s">
        <v>513</v>
      </c>
      <c r="G23" s="225" t="s">
        <v>334</v>
      </c>
      <c r="H23" s="62">
        <v>30.85714285714286</v>
      </c>
      <c r="I23" s="62">
        <v>34.942857142857136</v>
      </c>
      <c r="J23" s="368"/>
      <c r="K23" s="364"/>
      <c r="L23" s="364"/>
      <c r="M23" s="364"/>
      <c r="N23" s="364"/>
      <c r="O23" s="364"/>
      <c r="P23" s="364"/>
      <c r="Q23" s="364">
        <v>34</v>
      </c>
      <c r="R23" s="365"/>
      <c r="S23" s="387"/>
      <c r="T23" s="361">
        <f>LARGE(H23:S23,1)</f>
        <v>34.942857142857136</v>
      </c>
      <c r="U23" s="361">
        <f>LARGE(H23:S23,2)</f>
        <v>34</v>
      </c>
      <c r="V23" s="361">
        <f>LARGE(H23:S23,3)</f>
        <v>30.85714285714286</v>
      </c>
      <c r="W23" s="361">
        <v>0</v>
      </c>
      <c r="X23" s="361">
        <v>0</v>
      </c>
      <c r="Y23" s="361">
        <v>0</v>
      </c>
      <c r="Z23" s="360">
        <f>SUM(T23:Y23)</f>
        <v>99.8</v>
      </c>
    </row>
    <row r="24" spans="1:26" s="350" customFormat="1" ht="15.75" thickBot="1">
      <c r="A24" s="227">
        <v>13</v>
      </c>
      <c r="B24" s="107" t="s">
        <v>512</v>
      </c>
      <c r="C24" s="228">
        <v>1969</v>
      </c>
      <c r="D24" s="228">
        <v>40</v>
      </c>
      <c r="E24" s="228" t="s">
        <v>64</v>
      </c>
      <c r="F24" s="107" t="s">
        <v>87</v>
      </c>
      <c r="G24" s="228" t="s">
        <v>334</v>
      </c>
      <c r="H24" s="227"/>
      <c r="I24" s="357">
        <v>29.285714285714278</v>
      </c>
      <c r="J24" s="223"/>
      <c r="K24" s="355"/>
      <c r="L24" s="355">
        <v>9.027027027027017</v>
      </c>
      <c r="M24" s="354"/>
      <c r="N24" s="354"/>
      <c r="O24" s="354"/>
      <c r="P24" s="354"/>
      <c r="Q24" s="354">
        <v>13.833333333333343</v>
      </c>
      <c r="R24" s="354"/>
      <c r="S24" s="379"/>
      <c r="T24" s="352">
        <f>LARGE(H24:S24,1)</f>
        <v>29.285714285714278</v>
      </c>
      <c r="U24" s="352">
        <f>LARGE(H24:S24,2)</f>
        <v>13.833333333333343</v>
      </c>
      <c r="V24" s="352">
        <f>LARGE(H24:S24,3)</f>
        <v>9.027027027027017</v>
      </c>
      <c r="W24" s="352">
        <v>0</v>
      </c>
      <c r="X24" s="352">
        <v>0</v>
      </c>
      <c r="Y24" s="352">
        <v>0</v>
      </c>
      <c r="Z24" s="351">
        <f>SUM(T24:Y24)</f>
        <v>52.14607464607464</v>
      </c>
    </row>
    <row r="25" spans="1:26" s="350" customFormat="1" ht="15">
      <c r="A25" s="96">
        <v>1</v>
      </c>
      <c r="B25" s="89" t="s">
        <v>511</v>
      </c>
      <c r="C25" s="87">
        <v>1954</v>
      </c>
      <c r="D25" s="87">
        <v>50</v>
      </c>
      <c r="E25" s="87" t="s">
        <v>64</v>
      </c>
      <c r="F25" s="89" t="s">
        <v>510</v>
      </c>
      <c r="G25" s="87" t="s">
        <v>334</v>
      </c>
      <c r="H25" s="96"/>
      <c r="I25" s="376">
        <v>94.34285714285714</v>
      </c>
      <c r="J25" s="375">
        <v>91.51428571428572</v>
      </c>
      <c r="K25" s="375">
        <v>87.625</v>
      </c>
      <c r="L25" s="375">
        <v>83.94594594594594</v>
      </c>
      <c r="M25" s="375">
        <v>89.11</v>
      </c>
      <c r="N25" s="375">
        <v>84.03225806451613</v>
      </c>
      <c r="O25" s="375">
        <v>85.85714285714286</v>
      </c>
      <c r="P25" s="374">
        <v>100</v>
      </c>
      <c r="Q25" s="374">
        <v>94.04166666666667</v>
      </c>
      <c r="R25" s="374">
        <v>84.36842105263158</v>
      </c>
      <c r="S25" s="384">
        <v>75.25</v>
      </c>
      <c r="T25" s="383">
        <f>LARGE(H25:S25,1)</f>
        <v>100</v>
      </c>
      <c r="U25" s="383">
        <f>LARGE(H25:S25,2)</f>
        <v>94.34285714285714</v>
      </c>
      <c r="V25" s="383">
        <f>LARGE(H25:S25,3)</f>
        <v>94.04166666666667</v>
      </c>
      <c r="W25" s="383">
        <f>LARGE(H25:S25,4)</f>
        <v>91.51428571428572</v>
      </c>
      <c r="X25" s="383">
        <f>LARGE(H25:S25,5)</f>
        <v>89.11</v>
      </c>
      <c r="Y25" s="383">
        <f>LARGE(H25:S25,6)</f>
        <v>87.625</v>
      </c>
      <c r="Z25" s="371">
        <f>SUM(T25:Y25)</f>
        <v>556.6338095238095</v>
      </c>
    </row>
    <row r="26" spans="1:26" s="350" customFormat="1" ht="15">
      <c r="A26" s="226">
        <v>2</v>
      </c>
      <c r="B26" s="23" t="s">
        <v>509</v>
      </c>
      <c r="C26" s="225">
        <v>1955</v>
      </c>
      <c r="D26" s="225">
        <v>50</v>
      </c>
      <c r="E26" s="225" t="s">
        <v>64</v>
      </c>
      <c r="F26" s="23" t="s">
        <v>216</v>
      </c>
      <c r="G26" s="225" t="s">
        <v>334</v>
      </c>
      <c r="H26" s="62">
        <v>92.14285714285714</v>
      </c>
      <c r="I26" s="226"/>
      <c r="J26" s="222"/>
      <c r="K26" s="365"/>
      <c r="L26" s="365"/>
      <c r="M26" s="365"/>
      <c r="N26" s="365">
        <v>93.61290322580645</v>
      </c>
      <c r="O26" s="365">
        <v>92.92857142857143</v>
      </c>
      <c r="P26" s="364"/>
      <c r="Q26" s="364">
        <v>97.47916666666667</v>
      </c>
      <c r="R26" s="364">
        <v>100</v>
      </c>
      <c r="S26" s="380"/>
      <c r="T26" s="361">
        <f>LARGE(H26:S26,1)</f>
        <v>100</v>
      </c>
      <c r="U26" s="361">
        <f>LARGE(H26:S26,2)</f>
        <v>97.47916666666667</v>
      </c>
      <c r="V26" s="361">
        <f>LARGE(H26:S26,3)</f>
        <v>93.61290322580645</v>
      </c>
      <c r="W26" s="361">
        <f>LARGE(H26:S26,4)</f>
        <v>92.92857142857143</v>
      </c>
      <c r="X26" s="361">
        <f>LARGE(H26:S26,5)</f>
        <v>92.14285714285714</v>
      </c>
      <c r="Y26" s="361">
        <v>0</v>
      </c>
      <c r="Z26" s="360">
        <f>SUM(T26:Y26)</f>
        <v>476.16349846390176</v>
      </c>
    </row>
    <row r="27" spans="1:26" s="12" customFormat="1" ht="15">
      <c r="A27" s="226">
        <v>3</v>
      </c>
      <c r="B27" s="11" t="s">
        <v>508</v>
      </c>
      <c r="C27" s="225">
        <v>1956</v>
      </c>
      <c r="D27" s="225">
        <v>50</v>
      </c>
      <c r="E27" s="225" t="s">
        <v>64</v>
      </c>
      <c r="F27" s="23" t="s">
        <v>87</v>
      </c>
      <c r="G27" s="225" t="s">
        <v>334</v>
      </c>
      <c r="H27" s="62">
        <v>81.92857142857143</v>
      </c>
      <c r="I27" s="62">
        <v>88.68571428571428</v>
      </c>
      <c r="J27" s="365">
        <v>68.88571428571429</v>
      </c>
      <c r="K27" s="364">
        <v>38.125</v>
      </c>
      <c r="L27" s="364">
        <v>70.56756756756756</v>
      </c>
      <c r="M27" s="365">
        <v>75.25</v>
      </c>
      <c r="N27" s="365">
        <v>61.67741935483871</v>
      </c>
      <c r="O27" s="365">
        <v>64.64285714285714</v>
      </c>
      <c r="P27" s="364">
        <v>50.5</v>
      </c>
      <c r="Q27" s="364">
        <v>86.9375</v>
      </c>
      <c r="R27" s="364"/>
      <c r="S27" s="363">
        <v>60.4</v>
      </c>
      <c r="T27" s="361">
        <f>LARGE(H27:S27,1)</f>
        <v>88.68571428571428</v>
      </c>
      <c r="U27" s="361">
        <f>LARGE(H27:S27,2)</f>
        <v>86.9375</v>
      </c>
      <c r="V27" s="361">
        <f>LARGE(H27:S27,3)</f>
        <v>81.92857142857143</v>
      </c>
      <c r="W27" s="361">
        <f>LARGE(H27:S27,4)</f>
        <v>75.25</v>
      </c>
      <c r="X27" s="361">
        <f>LARGE(H27:S27,5)</f>
        <v>70.56756756756756</v>
      </c>
      <c r="Y27" s="361">
        <f>LARGE(H27:S27,6)</f>
        <v>68.88571428571429</v>
      </c>
      <c r="Z27" s="360">
        <f>SUM(T27:Y27)</f>
        <v>472.25506756756755</v>
      </c>
    </row>
    <row r="28" spans="1:26" s="350" customFormat="1" ht="15">
      <c r="A28" s="226">
        <v>4</v>
      </c>
      <c r="B28" s="23" t="s">
        <v>507</v>
      </c>
      <c r="C28" s="225">
        <v>1963</v>
      </c>
      <c r="D28" s="225">
        <v>50</v>
      </c>
      <c r="E28" s="225" t="s">
        <v>64</v>
      </c>
      <c r="F28" s="23" t="s">
        <v>115</v>
      </c>
      <c r="G28" s="225" t="s">
        <v>334</v>
      </c>
      <c r="H28" s="62">
        <v>52.07142857142857</v>
      </c>
      <c r="I28" s="226"/>
      <c r="J28" s="365">
        <v>43.42857142857142</v>
      </c>
      <c r="K28" s="365"/>
      <c r="L28" s="365"/>
      <c r="M28" s="365">
        <v>65.35</v>
      </c>
      <c r="N28" s="365"/>
      <c r="O28" s="365"/>
      <c r="P28" s="364"/>
      <c r="Q28" s="364">
        <v>71.125</v>
      </c>
      <c r="R28" s="365"/>
      <c r="S28" s="387"/>
      <c r="T28" s="361">
        <f>LARGE(H28:S28,1)</f>
        <v>71.125</v>
      </c>
      <c r="U28" s="361">
        <f>LARGE(H28:S28,2)</f>
        <v>65.35</v>
      </c>
      <c r="V28" s="361">
        <f>LARGE(H28:S28,3)</f>
        <v>52.07142857142857</v>
      </c>
      <c r="W28" s="361">
        <f>LARGE(H28:S28,4)</f>
        <v>43.42857142857142</v>
      </c>
      <c r="X28" s="361">
        <v>0</v>
      </c>
      <c r="Y28" s="361">
        <v>0</v>
      </c>
      <c r="Z28" s="367">
        <f>SUM(T28:Y28)</f>
        <v>231.975</v>
      </c>
    </row>
    <row r="29" spans="1:26" s="350" customFormat="1" ht="15">
      <c r="A29" s="226">
        <v>5</v>
      </c>
      <c r="B29" s="11" t="s">
        <v>506</v>
      </c>
      <c r="C29" s="225">
        <v>1955</v>
      </c>
      <c r="D29" s="225">
        <v>50</v>
      </c>
      <c r="E29" s="225" t="s">
        <v>64</v>
      </c>
      <c r="F29" s="23" t="s">
        <v>87</v>
      </c>
      <c r="G29" s="225" t="s">
        <v>334</v>
      </c>
      <c r="H29" s="62">
        <v>66.21428571428572</v>
      </c>
      <c r="I29" s="369"/>
      <c r="J29" s="365">
        <v>66.05714285714285</v>
      </c>
      <c r="K29" s="364"/>
      <c r="L29" s="364"/>
      <c r="M29" s="365"/>
      <c r="N29" s="365"/>
      <c r="O29" s="365"/>
      <c r="P29" s="364"/>
      <c r="Q29" s="364">
        <v>89.6875</v>
      </c>
      <c r="R29" s="364"/>
      <c r="S29" s="380"/>
      <c r="T29" s="361">
        <f>LARGE(H29:S29,1)</f>
        <v>89.6875</v>
      </c>
      <c r="U29" s="361">
        <f>LARGE(H29:S29,2)</f>
        <v>66.21428571428572</v>
      </c>
      <c r="V29" s="361">
        <f>LARGE(H29:S29,3)</f>
        <v>66.05714285714285</v>
      </c>
      <c r="W29" s="361">
        <v>0</v>
      </c>
      <c r="X29" s="361">
        <v>0</v>
      </c>
      <c r="Y29" s="361">
        <v>0</v>
      </c>
      <c r="Z29" s="367">
        <f>SUM(T29:Y29)</f>
        <v>221.95892857142857</v>
      </c>
    </row>
    <row r="30" spans="1:26" s="350" customFormat="1" ht="15">
      <c r="A30" s="226">
        <v>6</v>
      </c>
      <c r="B30" s="23" t="s">
        <v>505</v>
      </c>
      <c r="C30" s="370">
        <v>1961</v>
      </c>
      <c r="D30" s="225">
        <v>50</v>
      </c>
      <c r="E30" s="225" t="s">
        <v>64</v>
      </c>
      <c r="F30" s="23"/>
      <c r="G30" s="225" t="s">
        <v>334</v>
      </c>
      <c r="H30" s="62">
        <v>78</v>
      </c>
      <c r="I30" s="62"/>
      <c r="J30" s="365"/>
      <c r="K30" s="365"/>
      <c r="L30" s="365"/>
      <c r="M30" s="365">
        <v>60.4</v>
      </c>
      <c r="N30" s="365"/>
      <c r="O30" s="365"/>
      <c r="P30" s="364"/>
      <c r="Q30" s="364">
        <v>67.45833333333334</v>
      </c>
      <c r="R30" s="364"/>
      <c r="S30" s="380"/>
      <c r="T30" s="361">
        <f>LARGE(H30:S30,1)</f>
        <v>78</v>
      </c>
      <c r="U30" s="361">
        <f>LARGE(H30:S30,2)</f>
        <v>67.45833333333334</v>
      </c>
      <c r="V30" s="361">
        <f>LARGE(H30:S30,3)</f>
        <v>60.4</v>
      </c>
      <c r="W30" s="361">
        <v>0</v>
      </c>
      <c r="X30" s="361">
        <v>0</v>
      </c>
      <c r="Y30" s="361">
        <v>0</v>
      </c>
      <c r="Z30" s="360">
        <f>SUM(T30:Y30)</f>
        <v>205.85833333333335</v>
      </c>
    </row>
    <row r="31" spans="1:26" s="12" customFormat="1" ht="15">
      <c r="A31" s="226">
        <v>7</v>
      </c>
      <c r="B31" s="23" t="s">
        <v>504</v>
      </c>
      <c r="C31" s="225">
        <v>1963</v>
      </c>
      <c r="D31" s="225">
        <v>50</v>
      </c>
      <c r="E31" s="225" t="s">
        <v>64</v>
      </c>
      <c r="F31" s="23" t="s">
        <v>87</v>
      </c>
      <c r="G31" s="225" t="s">
        <v>334</v>
      </c>
      <c r="H31" s="369"/>
      <c r="I31" s="62">
        <v>71.71428571428571</v>
      </c>
      <c r="J31" s="368"/>
      <c r="K31" s="364"/>
      <c r="L31" s="364"/>
      <c r="M31" s="364"/>
      <c r="N31" s="364">
        <v>42.516129032258064</v>
      </c>
      <c r="O31" s="364"/>
      <c r="P31" s="364"/>
      <c r="Q31" s="364">
        <v>60.583333333333336</v>
      </c>
      <c r="R31" s="364"/>
      <c r="S31" s="380"/>
      <c r="T31" s="361">
        <f>LARGE(H31:S31,1)</f>
        <v>71.71428571428571</v>
      </c>
      <c r="U31" s="361">
        <f>LARGE(H31:S31,2)</f>
        <v>60.583333333333336</v>
      </c>
      <c r="V31" s="361">
        <f>LARGE(H31:S31,3)</f>
        <v>42.516129032258064</v>
      </c>
      <c r="W31" s="361">
        <v>0</v>
      </c>
      <c r="X31" s="361">
        <v>0</v>
      </c>
      <c r="Y31" s="361">
        <v>0</v>
      </c>
      <c r="Z31" s="360">
        <f>SUM(T31:Y31)</f>
        <v>174.8137480798771</v>
      </c>
    </row>
    <row r="32" spans="1:26" s="350" customFormat="1" ht="15">
      <c r="A32" s="226">
        <v>8</v>
      </c>
      <c r="B32" s="23" t="s">
        <v>503</v>
      </c>
      <c r="C32" s="225">
        <v>1961</v>
      </c>
      <c r="D32" s="225">
        <v>50</v>
      </c>
      <c r="E32" s="225" t="s">
        <v>64</v>
      </c>
      <c r="F32" s="23" t="s">
        <v>87</v>
      </c>
      <c r="G32" s="225" t="s">
        <v>334</v>
      </c>
      <c r="H32" s="62">
        <v>41.85714285714286</v>
      </c>
      <c r="I32" s="62">
        <v>43.42857142857142</v>
      </c>
      <c r="J32" s="368"/>
      <c r="K32" s="364"/>
      <c r="L32" s="364"/>
      <c r="M32" s="365"/>
      <c r="N32" s="365"/>
      <c r="O32" s="364"/>
      <c r="P32" s="364"/>
      <c r="Q32" s="364">
        <v>47.520833333333336</v>
      </c>
      <c r="R32" s="365"/>
      <c r="S32" s="387"/>
      <c r="T32" s="361">
        <f>LARGE(H32:S32,1)</f>
        <v>47.520833333333336</v>
      </c>
      <c r="U32" s="361">
        <f>LARGE(H32:S32,2)</f>
        <v>43.42857142857142</v>
      </c>
      <c r="V32" s="361">
        <f>LARGE(H32:S32,3)</f>
        <v>41.85714285714286</v>
      </c>
      <c r="W32" s="361">
        <v>0</v>
      </c>
      <c r="X32" s="361">
        <v>0</v>
      </c>
      <c r="Y32" s="361">
        <v>0</v>
      </c>
      <c r="Z32" s="360">
        <f>SUM(T32:Y32)</f>
        <v>132.80654761904762</v>
      </c>
    </row>
    <row r="33" spans="1:26" s="12" customFormat="1" ht="15">
      <c r="A33" s="226">
        <v>9</v>
      </c>
      <c r="B33" s="386" t="s">
        <v>502</v>
      </c>
      <c r="C33" s="225">
        <v>1959</v>
      </c>
      <c r="D33" s="225">
        <v>50</v>
      </c>
      <c r="E33" s="366" t="s">
        <v>499</v>
      </c>
      <c r="F33" s="385"/>
      <c r="G33" s="225" t="s">
        <v>334</v>
      </c>
      <c r="H33" s="62">
        <v>49.714285714285715</v>
      </c>
      <c r="I33" s="226"/>
      <c r="J33" s="365">
        <v>23.62857142857142</v>
      </c>
      <c r="K33" s="365"/>
      <c r="L33" s="365"/>
      <c r="M33" s="365">
        <v>55.45</v>
      </c>
      <c r="N33" s="365"/>
      <c r="O33" s="365"/>
      <c r="P33" s="365"/>
      <c r="Q33" s="364"/>
      <c r="R33" s="364"/>
      <c r="S33" s="380"/>
      <c r="T33" s="361">
        <f>LARGE(H33:S33,1)</f>
        <v>55.45</v>
      </c>
      <c r="U33" s="361">
        <f>LARGE(H33:S33,2)</f>
        <v>49.714285714285715</v>
      </c>
      <c r="V33" s="361">
        <f>LARGE(H33:S33,3)</f>
        <v>23.62857142857142</v>
      </c>
      <c r="W33" s="361">
        <v>0</v>
      </c>
      <c r="X33" s="361">
        <v>0</v>
      </c>
      <c r="Y33" s="361">
        <v>0</v>
      </c>
      <c r="Z33" s="360">
        <f>SUM(T33:Y33)</f>
        <v>128.79285714285714</v>
      </c>
    </row>
    <row r="34" spans="1:26" s="350" customFormat="1" ht="15">
      <c r="A34" s="226">
        <v>10</v>
      </c>
      <c r="B34" s="382" t="s">
        <v>501</v>
      </c>
      <c r="C34" s="225">
        <v>1962</v>
      </c>
      <c r="D34" s="225">
        <v>50</v>
      </c>
      <c r="E34" s="381" t="s">
        <v>64</v>
      </c>
      <c r="F34" s="23" t="s">
        <v>87</v>
      </c>
      <c r="G34" s="225" t="s">
        <v>334</v>
      </c>
      <c r="H34" s="369"/>
      <c r="I34" s="369"/>
      <c r="J34" s="368"/>
      <c r="K34" s="364">
        <v>13.375</v>
      </c>
      <c r="L34" s="364"/>
      <c r="M34" s="364">
        <v>39.61</v>
      </c>
      <c r="N34" s="364"/>
      <c r="O34" s="364"/>
      <c r="P34" s="364"/>
      <c r="Q34" s="364">
        <v>35.14583333333334</v>
      </c>
      <c r="R34" s="364"/>
      <c r="S34" s="363">
        <v>15.849999999999994</v>
      </c>
      <c r="T34" s="361">
        <f>LARGE(H34:S34,1)</f>
        <v>39.61</v>
      </c>
      <c r="U34" s="361">
        <f>LARGE(H34:S34,2)</f>
        <v>35.14583333333334</v>
      </c>
      <c r="V34" s="361">
        <f>LARGE(H34:S34,3)</f>
        <v>15.849999999999994</v>
      </c>
      <c r="W34" s="361">
        <f>LARGE(H34:S34,4)</f>
        <v>13.375</v>
      </c>
      <c r="X34" s="361">
        <v>0</v>
      </c>
      <c r="Y34" s="361">
        <v>0</v>
      </c>
      <c r="Z34" s="367">
        <f>SUM(T34:Y34)</f>
        <v>103.98083333333334</v>
      </c>
    </row>
    <row r="35" spans="1:26" s="350" customFormat="1" ht="15">
      <c r="A35" s="226">
        <v>11</v>
      </c>
      <c r="B35" s="386" t="s">
        <v>500</v>
      </c>
      <c r="C35" s="225">
        <v>1959</v>
      </c>
      <c r="D35" s="225">
        <v>50</v>
      </c>
      <c r="E35" s="366" t="s">
        <v>499</v>
      </c>
      <c r="F35" s="385"/>
      <c r="G35" s="225" t="s">
        <v>334</v>
      </c>
      <c r="H35" s="62">
        <v>13.57142857142857</v>
      </c>
      <c r="I35" s="369"/>
      <c r="J35" s="365">
        <v>20.799999999999997</v>
      </c>
      <c r="K35" s="364"/>
      <c r="L35" s="364"/>
      <c r="M35" s="364"/>
      <c r="N35" s="364"/>
      <c r="O35" s="364"/>
      <c r="P35" s="364"/>
      <c r="Q35" s="364">
        <v>40.645833333333336</v>
      </c>
      <c r="R35" s="364"/>
      <c r="S35" s="380"/>
      <c r="T35" s="361">
        <f>LARGE(H35:S35,1)</f>
        <v>40.645833333333336</v>
      </c>
      <c r="U35" s="361">
        <f>LARGE(H35:S35,2)</f>
        <v>20.799999999999997</v>
      </c>
      <c r="V35" s="361">
        <f>LARGE(H35:S35,3)</f>
        <v>13.57142857142857</v>
      </c>
      <c r="W35" s="361">
        <v>0</v>
      </c>
      <c r="X35" s="361">
        <v>0</v>
      </c>
      <c r="Y35" s="361">
        <v>0</v>
      </c>
      <c r="Z35" s="360">
        <f>SUM(T35:Y35)</f>
        <v>75.01726190476191</v>
      </c>
    </row>
    <row r="36" spans="1:26" s="350" customFormat="1" ht="15.75" thickBot="1">
      <c r="A36" s="227">
        <v>12</v>
      </c>
      <c r="B36" s="107" t="s">
        <v>498</v>
      </c>
      <c r="C36" s="228">
        <v>1960</v>
      </c>
      <c r="D36" s="228">
        <v>50</v>
      </c>
      <c r="E36" s="228" t="s">
        <v>64</v>
      </c>
      <c r="F36" s="107" t="s">
        <v>87</v>
      </c>
      <c r="G36" s="228" t="s">
        <v>334</v>
      </c>
      <c r="H36" s="357">
        <v>10.42857142857143</v>
      </c>
      <c r="I36" s="357">
        <v>23.62857142857142</v>
      </c>
      <c r="J36" s="223"/>
      <c r="K36" s="355"/>
      <c r="L36" s="355"/>
      <c r="M36" s="355">
        <v>15.849999999999994</v>
      </c>
      <c r="N36" s="355"/>
      <c r="O36" s="355"/>
      <c r="P36" s="354"/>
      <c r="Q36" s="354"/>
      <c r="R36" s="354"/>
      <c r="S36" s="379"/>
      <c r="T36" s="352">
        <f>LARGE(H36:S36,1)</f>
        <v>23.62857142857142</v>
      </c>
      <c r="U36" s="352">
        <f>LARGE(H36:S36,2)</f>
        <v>15.849999999999994</v>
      </c>
      <c r="V36" s="352">
        <f>LARGE(H36:S36,3)</f>
        <v>10.42857142857143</v>
      </c>
      <c r="W36" s="352">
        <v>0</v>
      </c>
      <c r="X36" s="352">
        <v>0</v>
      </c>
      <c r="Y36" s="352">
        <v>0</v>
      </c>
      <c r="Z36" s="351">
        <f>SUM(T36:Y36)</f>
        <v>49.907142857142844</v>
      </c>
    </row>
    <row r="37" spans="1:26" s="350" customFormat="1" ht="15">
      <c r="A37" s="96">
        <v>1</v>
      </c>
      <c r="B37" s="89" t="s">
        <v>497</v>
      </c>
      <c r="C37" s="87">
        <v>1948</v>
      </c>
      <c r="D37" s="87">
        <v>60</v>
      </c>
      <c r="E37" s="87" t="s">
        <v>64</v>
      </c>
      <c r="F37" s="89" t="s">
        <v>496</v>
      </c>
      <c r="G37" s="87" t="s">
        <v>334</v>
      </c>
      <c r="H37" s="376">
        <v>71.71428571428572</v>
      </c>
      <c r="I37" s="96"/>
      <c r="J37" s="221"/>
      <c r="K37" s="375"/>
      <c r="L37" s="375">
        <v>65.21621621621621</v>
      </c>
      <c r="M37" s="375">
        <v>90.1</v>
      </c>
      <c r="N37" s="375"/>
      <c r="O37" s="375"/>
      <c r="P37" s="374">
        <v>75.25</v>
      </c>
      <c r="Q37" s="374">
        <v>89</v>
      </c>
      <c r="R37" s="374"/>
      <c r="S37" s="384">
        <v>65.35</v>
      </c>
      <c r="T37" s="383">
        <f>LARGE(H37:S37,1)</f>
        <v>90.1</v>
      </c>
      <c r="U37" s="383">
        <f>LARGE(H37:S37,2)</f>
        <v>89</v>
      </c>
      <c r="V37" s="383">
        <f>LARGE(H37:S37,3)</f>
        <v>75.25</v>
      </c>
      <c r="W37" s="383">
        <f>LARGE(H37:S37,4)</f>
        <v>71.71428571428572</v>
      </c>
      <c r="X37" s="383">
        <f>LARGE(H37:S37,5)</f>
        <v>65.35</v>
      </c>
      <c r="Y37" s="383">
        <f>LARGE(H37:S37,6)</f>
        <v>65.21621621621621</v>
      </c>
      <c r="Z37" s="371">
        <f>SUM(T37:Y37)</f>
        <v>456.6305019305019</v>
      </c>
    </row>
    <row r="38" spans="1:26" s="350" customFormat="1" ht="15">
      <c r="A38" s="226">
        <v>2</v>
      </c>
      <c r="B38" s="382" t="s">
        <v>495</v>
      </c>
      <c r="C38" s="225">
        <v>1948</v>
      </c>
      <c r="D38" s="225">
        <v>60</v>
      </c>
      <c r="E38" s="381" t="s">
        <v>64</v>
      </c>
      <c r="F38" s="23" t="s">
        <v>87</v>
      </c>
      <c r="G38" s="225" t="s">
        <v>334</v>
      </c>
      <c r="H38" s="226"/>
      <c r="I38" s="226"/>
      <c r="J38" s="222"/>
      <c r="K38" s="365">
        <v>25.75</v>
      </c>
      <c r="L38" s="365">
        <v>67.89189189189189</v>
      </c>
      <c r="M38" s="365">
        <v>82.18</v>
      </c>
      <c r="N38" s="365">
        <v>74.45161290322581</v>
      </c>
      <c r="O38" s="365">
        <v>71.71428571428572</v>
      </c>
      <c r="P38" s="364"/>
      <c r="Q38" s="364">
        <v>88.3125</v>
      </c>
      <c r="R38" s="364"/>
      <c r="S38" s="380"/>
      <c r="T38" s="361">
        <f>LARGE(H38:S38,1)</f>
        <v>88.3125</v>
      </c>
      <c r="U38" s="361">
        <f>LARGE(H38:S38,2)</f>
        <v>82.18</v>
      </c>
      <c r="V38" s="361">
        <f>LARGE(H38:S38,3)</f>
        <v>74.45161290322581</v>
      </c>
      <c r="W38" s="361">
        <f>LARGE(H38:S38,4)</f>
        <v>71.71428571428572</v>
      </c>
      <c r="X38" s="361">
        <f>LARGE(H38:S38,5)</f>
        <v>67.89189189189189</v>
      </c>
      <c r="Y38" s="361">
        <f>LARGE(H38:S38,6)</f>
        <v>25.75</v>
      </c>
      <c r="Z38" s="360">
        <f>SUM(T38:Y38)</f>
        <v>410.3002905094034</v>
      </c>
    </row>
    <row r="39" spans="1:26" s="350" customFormat="1" ht="15">
      <c r="A39" s="226">
        <v>3</v>
      </c>
      <c r="B39" s="23" t="s">
        <v>494</v>
      </c>
      <c r="C39" s="225">
        <v>1950</v>
      </c>
      <c r="D39" s="225">
        <v>60</v>
      </c>
      <c r="E39" s="225" t="s">
        <v>64</v>
      </c>
      <c r="F39" s="23" t="s">
        <v>87</v>
      </c>
      <c r="G39" s="225" t="s">
        <v>334</v>
      </c>
      <c r="H39" s="62">
        <v>42.642857142857146</v>
      </c>
      <c r="I39" s="62">
        <v>54.74285714285714</v>
      </c>
      <c r="J39" s="365">
        <v>29.285714285714278</v>
      </c>
      <c r="K39" s="365"/>
      <c r="L39" s="365"/>
      <c r="M39" s="365">
        <v>41.59</v>
      </c>
      <c r="N39" s="365">
        <v>55.29032258064517</v>
      </c>
      <c r="O39" s="365">
        <v>50.5</v>
      </c>
      <c r="P39" s="364">
        <v>38.125</v>
      </c>
      <c r="Q39" s="364">
        <v>78.45833333333334</v>
      </c>
      <c r="R39" s="364">
        <v>47.89473684210527</v>
      </c>
      <c r="S39" s="363">
        <v>45.55</v>
      </c>
      <c r="T39" s="361">
        <f>LARGE(H39:S39,1)</f>
        <v>78.45833333333334</v>
      </c>
      <c r="U39" s="361">
        <f>LARGE(H39:S39,2)</f>
        <v>55.29032258064517</v>
      </c>
      <c r="V39" s="361">
        <f>LARGE(H39:S39,3)</f>
        <v>54.74285714285714</v>
      </c>
      <c r="W39" s="361">
        <f>LARGE(H39:S39,4)</f>
        <v>50.5</v>
      </c>
      <c r="X39" s="361">
        <f>LARGE(H39:S39,5)</f>
        <v>47.89473684210527</v>
      </c>
      <c r="Y39" s="361">
        <f>LARGE(H39:S39,6)</f>
        <v>45.55</v>
      </c>
      <c r="Z39" s="360">
        <f>SUM(T39:Y39)</f>
        <v>332.4362498989409</v>
      </c>
    </row>
    <row r="40" spans="1:26" s="350" customFormat="1" ht="15">
      <c r="A40" s="226">
        <v>4</v>
      </c>
      <c r="B40" s="23" t="s">
        <v>493</v>
      </c>
      <c r="C40" s="225">
        <v>1953</v>
      </c>
      <c r="D40" s="225">
        <v>60</v>
      </c>
      <c r="E40" s="225" t="s">
        <v>64</v>
      </c>
      <c r="F40" s="23" t="s">
        <v>197</v>
      </c>
      <c r="G40" s="225" t="s">
        <v>334</v>
      </c>
      <c r="H40" s="62">
        <v>60.714285714285715</v>
      </c>
      <c r="I40" s="62">
        <v>60.4</v>
      </c>
      <c r="J40" s="222"/>
      <c r="K40" s="365"/>
      <c r="L40" s="365">
        <v>22.405405405405403</v>
      </c>
      <c r="M40" s="365">
        <v>54.46</v>
      </c>
      <c r="N40" s="365">
        <v>52.09677419354839</v>
      </c>
      <c r="O40" s="365"/>
      <c r="P40" s="364">
        <v>25.75</v>
      </c>
      <c r="Q40" s="364"/>
      <c r="R40" s="364">
        <v>37.473684210526315</v>
      </c>
      <c r="S40" s="363">
        <v>35.64999999999999</v>
      </c>
      <c r="T40" s="361">
        <f>LARGE(H40:S40,1)</f>
        <v>60.714285714285715</v>
      </c>
      <c r="U40" s="361">
        <f>LARGE(H40:S40,2)</f>
        <v>60.4</v>
      </c>
      <c r="V40" s="361">
        <f>LARGE(H40:S40,3)</f>
        <v>54.46</v>
      </c>
      <c r="W40" s="361">
        <f>LARGE(H40:S40,4)</f>
        <v>52.09677419354839</v>
      </c>
      <c r="X40" s="361">
        <f>LARGE(H40:S40,5)</f>
        <v>37.473684210526315</v>
      </c>
      <c r="Y40" s="361">
        <f>LARGE(H40:S40,6)</f>
        <v>35.64999999999999</v>
      </c>
      <c r="Z40" s="360">
        <f>SUM(T40:Y40)</f>
        <v>300.79474411836037</v>
      </c>
    </row>
    <row r="41" spans="1:26" s="350" customFormat="1" ht="15">
      <c r="A41" s="226">
        <v>5</v>
      </c>
      <c r="B41" s="23" t="s">
        <v>492</v>
      </c>
      <c r="C41" s="225">
        <v>1950</v>
      </c>
      <c r="D41" s="225">
        <v>60</v>
      </c>
      <c r="E41" s="225" t="s">
        <v>64</v>
      </c>
      <c r="F41" s="23" t="s">
        <v>87</v>
      </c>
      <c r="G41" s="225" t="s">
        <v>334</v>
      </c>
      <c r="H41" s="62">
        <v>43.42857142857143</v>
      </c>
      <c r="I41" s="62">
        <v>51.91428571428571</v>
      </c>
      <c r="J41" s="365">
        <v>32.114285714285714</v>
      </c>
      <c r="K41" s="365"/>
      <c r="L41" s="365"/>
      <c r="M41" s="365">
        <v>42.58</v>
      </c>
      <c r="N41" s="365"/>
      <c r="O41" s="365"/>
      <c r="P41" s="365"/>
      <c r="Q41" s="364">
        <v>74.79166666666667</v>
      </c>
      <c r="R41" s="364">
        <v>42.684210526315795</v>
      </c>
      <c r="S41" s="363">
        <v>40.599999999999994</v>
      </c>
      <c r="T41" s="361">
        <f>LARGE(H41:S41,1)</f>
        <v>74.79166666666667</v>
      </c>
      <c r="U41" s="361">
        <f>LARGE(H41:S41,2)</f>
        <v>51.91428571428571</v>
      </c>
      <c r="V41" s="361">
        <f>LARGE(H41:S41,3)</f>
        <v>43.42857142857143</v>
      </c>
      <c r="W41" s="361">
        <f>LARGE(H41:S41,4)</f>
        <v>42.684210526315795</v>
      </c>
      <c r="X41" s="361">
        <f>LARGE(H41:S41,5)</f>
        <v>42.58</v>
      </c>
      <c r="Y41" s="361">
        <f>LARGE(H41:S41,6)</f>
        <v>40.599999999999994</v>
      </c>
      <c r="Z41" s="360">
        <f>SUM(T41:Y41)</f>
        <v>295.9987343358396</v>
      </c>
    </row>
    <row r="42" spans="1:26" s="350" customFormat="1" ht="15">
      <c r="A42" s="226">
        <v>6</v>
      </c>
      <c r="B42" s="23" t="s">
        <v>491</v>
      </c>
      <c r="C42" s="370">
        <v>1950</v>
      </c>
      <c r="D42" s="225">
        <v>60</v>
      </c>
      <c r="E42" s="225" t="s">
        <v>64</v>
      </c>
      <c r="F42" s="23"/>
      <c r="G42" s="225" t="s">
        <v>334</v>
      </c>
      <c r="H42" s="62">
        <v>46.57142857142857</v>
      </c>
      <c r="I42" s="62"/>
      <c r="J42" s="365"/>
      <c r="K42" s="365">
        <v>1</v>
      </c>
      <c r="L42" s="365"/>
      <c r="M42" s="365">
        <v>28.72</v>
      </c>
      <c r="N42" s="365">
        <v>16.967741935483872</v>
      </c>
      <c r="O42" s="365"/>
      <c r="P42" s="364"/>
      <c r="Q42" s="364">
        <v>49.8125</v>
      </c>
      <c r="R42" s="364"/>
      <c r="S42" s="363">
        <v>10.899999999999991</v>
      </c>
      <c r="T42" s="362">
        <f>LARGE(H42:S42,1)</f>
        <v>49.8125</v>
      </c>
      <c r="U42" s="362">
        <f>LARGE(H42:S42,2)</f>
        <v>46.57142857142857</v>
      </c>
      <c r="V42" s="362">
        <f>LARGE(H42:S42,3)</f>
        <v>28.72</v>
      </c>
      <c r="W42" s="362">
        <f>LARGE(H42:S42,4)</f>
        <v>16.967741935483872</v>
      </c>
      <c r="X42" s="362">
        <f>LARGE(H42:S42,5)</f>
        <v>10.899999999999991</v>
      </c>
      <c r="Y42" s="362">
        <f>LARGE(H42:S42,6)</f>
        <v>1</v>
      </c>
      <c r="Z42" s="360">
        <f>SUM(T42:Y42)</f>
        <v>153.9716705069124</v>
      </c>
    </row>
    <row r="43" spans="1:26" s="350" customFormat="1" ht="15.75" thickBot="1">
      <c r="A43" s="227">
        <v>7</v>
      </c>
      <c r="B43" s="107" t="s">
        <v>490</v>
      </c>
      <c r="C43" s="228">
        <v>1944</v>
      </c>
      <c r="D43" s="228">
        <v>60</v>
      </c>
      <c r="E43" s="228" t="s">
        <v>64</v>
      </c>
      <c r="F43" s="107" t="s">
        <v>87</v>
      </c>
      <c r="G43" s="228" t="s">
        <v>334</v>
      </c>
      <c r="H43" s="227"/>
      <c r="I43" s="357">
        <v>20.799999999999997</v>
      </c>
      <c r="J43" s="223"/>
      <c r="K43" s="355"/>
      <c r="L43" s="355"/>
      <c r="M43" s="355">
        <v>23.769999999999996</v>
      </c>
      <c r="N43" s="355"/>
      <c r="O43" s="355"/>
      <c r="P43" s="354"/>
      <c r="Q43" s="354">
        <v>13.145833333333343</v>
      </c>
      <c r="R43" s="354"/>
      <c r="S43" s="379"/>
      <c r="T43" s="352">
        <f>LARGE(H43:S43,1)</f>
        <v>23.769999999999996</v>
      </c>
      <c r="U43" s="352">
        <f>LARGE(H43:S43,2)</f>
        <v>20.799999999999997</v>
      </c>
      <c r="V43" s="352">
        <f>LARGE(H43:S43,3)</f>
        <v>13.145833333333343</v>
      </c>
      <c r="W43" s="352">
        <v>0</v>
      </c>
      <c r="X43" s="352">
        <v>0</v>
      </c>
      <c r="Y43" s="352">
        <v>0</v>
      </c>
      <c r="Z43" s="351">
        <f>SUM(T43:Y43)</f>
        <v>57.715833333333336</v>
      </c>
    </row>
    <row r="44" spans="1:26" s="350" customFormat="1" ht="15.75" thickBot="1">
      <c r="A44" s="225">
        <v>1</v>
      </c>
      <c r="B44" s="23" t="s">
        <v>489</v>
      </c>
      <c r="C44" s="225">
        <v>1939</v>
      </c>
      <c r="D44" s="225">
        <v>70</v>
      </c>
      <c r="E44" s="225" t="s">
        <v>64</v>
      </c>
      <c r="F44" s="23" t="s">
        <v>488</v>
      </c>
      <c r="G44" s="225" t="s">
        <v>334</v>
      </c>
      <c r="H44" s="62">
        <v>89</v>
      </c>
      <c r="I44" s="62">
        <v>91.51428571428572</v>
      </c>
      <c r="J44" s="365">
        <v>80.2</v>
      </c>
      <c r="K44" s="365">
        <v>50.5</v>
      </c>
      <c r="L44" s="365">
        <v>78.5945945945946</v>
      </c>
      <c r="M44" s="365">
        <v>93.07</v>
      </c>
      <c r="N44" s="365">
        <v>90.41935483870968</v>
      </c>
      <c r="O44" s="365">
        <v>78.78571428571428</v>
      </c>
      <c r="P44" s="364">
        <v>87.625</v>
      </c>
      <c r="Q44" s="364">
        <v>93.8125</v>
      </c>
      <c r="R44" s="364">
        <v>89.57894736842105</v>
      </c>
      <c r="S44" s="363">
        <v>70.3</v>
      </c>
      <c r="T44" s="361">
        <f>LARGE(H44:S44,1)</f>
        <v>93.8125</v>
      </c>
      <c r="U44" s="361">
        <f>LARGE(H44:S44,2)</f>
        <v>93.07</v>
      </c>
      <c r="V44" s="361">
        <f>LARGE(H44:S44,3)</f>
        <v>91.51428571428572</v>
      </c>
      <c r="W44" s="361">
        <f>LARGE(H44:S44,4)</f>
        <v>90.41935483870968</v>
      </c>
      <c r="X44" s="361">
        <f>LARGE(H44:S44,5)</f>
        <v>89.57894736842105</v>
      </c>
      <c r="Y44" s="361">
        <f>LARGE(H44:S44,6)</f>
        <v>89</v>
      </c>
      <c r="Z44" s="360">
        <f>SUM(T44:Y44)</f>
        <v>547.3950879214165</v>
      </c>
    </row>
    <row r="45" spans="1:26" s="350" customFormat="1" ht="15">
      <c r="A45" s="96">
        <v>1</v>
      </c>
      <c r="B45" s="89" t="s">
        <v>487</v>
      </c>
      <c r="C45" s="378">
        <v>1987</v>
      </c>
      <c r="D45" s="377" t="s">
        <v>207</v>
      </c>
      <c r="E45" s="87" t="s">
        <v>64</v>
      </c>
      <c r="F45" s="89"/>
      <c r="G45" s="87" t="s">
        <v>334</v>
      </c>
      <c r="H45" s="96"/>
      <c r="I45" s="376"/>
      <c r="J45" s="375"/>
      <c r="K45" s="375"/>
      <c r="L45" s="375">
        <v>75.91891891891892</v>
      </c>
      <c r="M45" s="375">
        <v>91.09</v>
      </c>
      <c r="N45" s="375">
        <v>87.2258064516129</v>
      </c>
      <c r="O45" s="375">
        <v>100</v>
      </c>
      <c r="P45" s="374"/>
      <c r="Q45" s="374">
        <v>97.02083333333333</v>
      </c>
      <c r="R45" s="374">
        <v>94.78947368421052</v>
      </c>
      <c r="S45" s="373"/>
      <c r="T45" s="372">
        <f>LARGE(H45:S45,1)</f>
        <v>100</v>
      </c>
      <c r="U45" s="372">
        <f>LARGE(H45:S45,2)</f>
        <v>97.02083333333333</v>
      </c>
      <c r="V45" s="372">
        <f>LARGE(H45:S45,3)</f>
        <v>94.78947368421052</v>
      </c>
      <c r="W45" s="372">
        <f>LARGE(H45:S45,4)</f>
        <v>91.09</v>
      </c>
      <c r="X45" s="372">
        <f>LARGE(H45:S45,5)</f>
        <v>87.2258064516129</v>
      </c>
      <c r="Y45" s="372">
        <f>LARGE(H45:S45,6)</f>
        <v>75.91891891891892</v>
      </c>
      <c r="Z45" s="371">
        <f>SUM(T45:Y45)</f>
        <v>546.0450323880757</v>
      </c>
    </row>
    <row r="46" spans="1:26" s="350" customFormat="1" ht="15">
      <c r="A46" s="226">
        <v>2</v>
      </c>
      <c r="B46" s="23" t="s">
        <v>486</v>
      </c>
      <c r="C46" s="370">
        <v>1984</v>
      </c>
      <c r="D46" s="366" t="s">
        <v>207</v>
      </c>
      <c r="E46" s="225" t="s">
        <v>64</v>
      </c>
      <c r="F46" s="23"/>
      <c r="G46" s="225" t="s">
        <v>334</v>
      </c>
      <c r="H46" s="226"/>
      <c r="I46" s="62">
        <v>66.05714285714285</v>
      </c>
      <c r="J46" s="365"/>
      <c r="K46" s="365"/>
      <c r="L46" s="365">
        <v>33.1081081081081</v>
      </c>
      <c r="M46" s="365">
        <v>70.3</v>
      </c>
      <c r="N46" s="365">
        <v>48.903225806451616</v>
      </c>
      <c r="O46" s="365">
        <v>43.42857142857143</v>
      </c>
      <c r="P46" s="364"/>
      <c r="Q46" s="364">
        <v>86.25</v>
      </c>
      <c r="R46" s="364">
        <v>68.73684210526315</v>
      </c>
      <c r="S46" s="363">
        <v>30.700000000000003</v>
      </c>
      <c r="T46" s="361">
        <f>LARGE(H46:S46,1)</f>
        <v>86.25</v>
      </c>
      <c r="U46" s="361">
        <f>LARGE(H46:S46,2)</f>
        <v>70.3</v>
      </c>
      <c r="V46" s="361">
        <f>LARGE(H46:S46,3)</f>
        <v>68.73684210526315</v>
      </c>
      <c r="W46" s="361">
        <f>LARGE(H46:S46,4)</f>
        <v>66.05714285714285</v>
      </c>
      <c r="X46" s="361">
        <f>LARGE(H46:S46,5)</f>
        <v>48.903225806451616</v>
      </c>
      <c r="Y46" s="361">
        <f>LARGE(H46:S46,6)</f>
        <v>43.42857142857143</v>
      </c>
      <c r="Z46" s="360">
        <f>SUM(T46:Y46)</f>
        <v>383.67578219742904</v>
      </c>
    </row>
    <row r="47" spans="1:26" s="350" customFormat="1" ht="15">
      <c r="A47" s="369">
        <v>3</v>
      </c>
      <c r="B47" s="23" t="s">
        <v>485</v>
      </c>
      <c r="C47" s="225">
        <v>1977</v>
      </c>
      <c r="D47" s="366" t="s">
        <v>207</v>
      </c>
      <c r="E47" s="225" t="s">
        <v>64</v>
      </c>
      <c r="F47" s="23" t="s">
        <v>484</v>
      </c>
      <c r="G47" s="225" t="s">
        <v>334</v>
      </c>
      <c r="H47" s="369"/>
      <c r="I47" s="62">
        <v>97.17142857142858</v>
      </c>
      <c r="J47" s="368"/>
      <c r="K47" s="364"/>
      <c r="L47" s="364">
        <v>97.32432432432432</v>
      </c>
      <c r="M47" s="364"/>
      <c r="N47" s="364"/>
      <c r="O47" s="364"/>
      <c r="P47" s="364"/>
      <c r="Q47" s="364">
        <v>98.39583333333333</v>
      </c>
      <c r="R47" s="364"/>
      <c r="S47" s="363">
        <v>90.1</v>
      </c>
      <c r="T47" s="361">
        <f>LARGE(H47:S47,1)</f>
        <v>98.39583333333333</v>
      </c>
      <c r="U47" s="361">
        <f>LARGE(H47:S47,2)</f>
        <v>97.32432432432432</v>
      </c>
      <c r="V47" s="361">
        <f>LARGE(H47:S47,3)</f>
        <v>97.17142857142858</v>
      </c>
      <c r="W47" s="361">
        <f>LARGE(H47:S47,4)</f>
        <v>90.1</v>
      </c>
      <c r="X47" s="361">
        <v>0</v>
      </c>
      <c r="Y47" s="361">
        <v>0</v>
      </c>
      <c r="Z47" s="367">
        <f>SUM(T47:Y47)</f>
        <v>382.99158622908624</v>
      </c>
    </row>
    <row r="48" spans="1:26" s="12" customFormat="1" ht="15">
      <c r="A48" s="226">
        <v>4</v>
      </c>
      <c r="B48" s="23" t="s">
        <v>483</v>
      </c>
      <c r="C48" s="225">
        <v>1990</v>
      </c>
      <c r="D48" s="366" t="s">
        <v>207</v>
      </c>
      <c r="E48" s="225" t="s">
        <v>64</v>
      </c>
      <c r="F48" s="23"/>
      <c r="G48" s="225" t="s">
        <v>334</v>
      </c>
      <c r="H48" s="226"/>
      <c r="I48" s="62"/>
      <c r="J48" s="365"/>
      <c r="K48" s="365"/>
      <c r="L48" s="365"/>
      <c r="M48" s="365">
        <v>97.03</v>
      </c>
      <c r="N48" s="365">
        <v>96.80645161290323</v>
      </c>
      <c r="O48" s="365"/>
      <c r="P48" s="364"/>
      <c r="Q48" s="364"/>
      <c r="R48" s="364"/>
      <c r="S48" s="363">
        <v>100</v>
      </c>
      <c r="T48" s="362">
        <f>LARGE(H48:S48,1)</f>
        <v>100</v>
      </c>
      <c r="U48" s="362">
        <f>LARGE(H48:S48,2)</f>
        <v>97.03</v>
      </c>
      <c r="V48" s="362">
        <f>LARGE(H48:S48,3)</f>
        <v>96.80645161290323</v>
      </c>
      <c r="W48" s="361">
        <v>0</v>
      </c>
      <c r="X48" s="361">
        <v>0</v>
      </c>
      <c r="Y48" s="361">
        <v>0</v>
      </c>
      <c r="Z48" s="360">
        <f>SUM(T48:Y48)</f>
        <v>293.83645161290326</v>
      </c>
    </row>
    <row r="49" spans="1:26" s="350" customFormat="1" ht="15.75" thickBot="1">
      <c r="A49" s="359">
        <v>5</v>
      </c>
      <c r="B49" s="107" t="s">
        <v>482</v>
      </c>
      <c r="C49" s="228">
        <v>1980</v>
      </c>
      <c r="D49" s="358" t="s">
        <v>207</v>
      </c>
      <c r="E49" s="228" t="s">
        <v>64</v>
      </c>
      <c r="F49" s="107" t="s">
        <v>481</v>
      </c>
      <c r="G49" s="228" t="s">
        <v>334</v>
      </c>
      <c r="H49" s="357">
        <v>76.42857142857143</v>
      </c>
      <c r="I49" s="357">
        <v>85.85714285714286</v>
      </c>
      <c r="J49" s="356"/>
      <c r="K49" s="354"/>
      <c r="L49" s="354">
        <v>59.86486486486486</v>
      </c>
      <c r="M49" s="354"/>
      <c r="N49" s="354"/>
      <c r="O49" s="354"/>
      <c r="P49" s="355"/>
      <c r="Q49" s="354"/>
      <c r="R49" s="354"/>
      <c r="S49" s="353">
        <v>55.449999999999996</v>
      </c>
      <c r="T49" s="352">
        <f>LARGE(H49:S49,1)</f>
        <v>85.85714285714286</v>
      </c>
      <c r="U49" s="352">
        <f>LARGE(H49:S49,2)</f>
        <v>76.42857142857143</v>
      </c>
      <c r="V49" s="352">
        <f>LARGE(H49:S49,3)</f>
        <v>59.86486486486486</v>
      </c>
      <c r="W49" s="352">
        <f>LARGE(H49:S49,4)</f>
        <v>55.449999999999996</v>
      </c>
      <c r="X49" s="352">
        <v>0</v>
      </c>
      <c r="Y49" s="352">
        <v>0</v>
      </c>
      <c r="Z49" s="351">
        <f>SUM(T49:Y49)</f>
        <v>277.60057915057916</v>
      </c>
    </row>
  </sheetData>
  <sheetProtection password="D853" sheet="1"/>
  <mergeCells count="16">
    <mergeCell ref="A1:Z7"/>
    <mergeCell ref="K8:K10"/>
    <mergeCell ref="L8:L10"/>
    <mergeCell ref="M8:M10"/>
    <mergeCell ref="T8:Y10"/>
    <mergeCell ref="S8:S10"/>
    <mergeCell ref="Z8:Z10"/>
    <mergeCell ref="A8:G10"/>
    <mergeCell ref="N8:N10"/>
    <mergeCell ref="O8:O10"/>
    <mergeCell ref="P8:P10"/>
    <mergeCell ref="Q8:Q10"/>
    <mergeCell ref="R8:R10"/>
    <mergeCell ref="H8:H10"/>
    <mergeCell ref="I8:I10"/>
    <mergeCell ref="J8:J10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laptop10</dc:creator>
  <cp:keywords/>
  <dc:description/>
  <cp:lastModifiedBy>HDsports.at</cp:lastModifiedBy>
  <cp:lastPrinted>2013-09-24T14:27:37Z</cp:lastPrinted>
  <dcterms:created xsi:type="dcterms:W3CDTF">2013-07-04T11:20:36Z</dcterms:created>
  <dcterms:modified xsi:type="dcterms:W3CDTF">2013-10-30T10:25:29Z</dcterms:modified>
  <cp:category/>
  <cp:version/>
  <cp:contentType/>
  <cp:contentStatus/>
</cp:coreProperties>
</file>